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entinel\Downloads\ИП\ИП\ЮТЭК\Итоговая ИП\"/>
    </mc:Choice>
  </mc:AlternateContent>
  <bookViews>
    <workbookView xWindow="0" yWindow="0" windowWidth="10410" windowHeight="7290" tabRatio="631" activeTab="4"/>
  </bookViews>
  <sheets>
    <sheet name="1" sheetId="167" r:id="rId1"/>
    <sheet name="2" sheetId="115" r:id="rId2"/>
    <sheet name="3" sheetId="178" r:id="rId3"/>
    <sheet name="4" sheetId="170" r:id="rId4"/>
    <sheet name="5" sheetId="179" r:id="rId5"/>
  </sheets>
  <definedNames>
    <definedName name="_xlnm.Print_Titles" localSheetId="2">'3'!$11:$16</definedName>
    <definedName name="_xlnm.Print_Titles" localSheetId="3">'4'!$16:$16</definedName>
    <definedName name="_xlnm.Print_Area" localSheetId="0">'1'!$A$1:$AN$19</definedName>
    <definedName name="_xlnm.Print_Area" localSheetId="1">'2'!$A$1:$S$19</definedName>
    <definedName name="_xlnm.Print_Area" localSheetId="2">'3'!$A$1:$AT$21</definedName>
    <definedName name="_xlnm.Print_Area" localSheetId="3">'4'!$A$1:$AL$21</definedName>
    <definedName name="_xlnm.Print_Area" localSheetId="4">'5'!$A$1:$H$43</definedName>
  </definedNames>
  <calcPr calcId="162913"/>
</workbook>
</file>

<file path=xl/calcChain.xml><?xml version="1.0" encoding="utf-8"?>
<calcChain xmlns="http://schemas.openxmlformats.org/spreadsheetml/2006/main">
  <c r="Z19" i="170" l="1"/>
  <c r="S17" i="170"/>
  <c r="L17" i="170"/>
  <c r="K18" i="115" l="1"/>
  <c r="J17" i="115"/>
  <c r="K16" i="115"/>
  <c r="K15" i="115"/>
  <c r="I15" i="115"/>
  <c r="J15" i="115"/>
  <c r="O16" i="115"/>
  <c r="M18" i="178" s="1"/>
  <c r="P16" i="115"/>
  <c r="Q16" i="115"/>
  <c r="R16" i="115"/>
  <c r="O17" i="115"/>
  <c r="P17" i="115"/>
  <c r="Q17" i="115"/>
  <c r="R17" i="115"/>
  <c r="O18" i="115"/>
  <c r="P18" i="115"/>
  <c r="T20" i="178" s="1"/>
  <c r="Q18" i="115"/>
  <c r="AA20" i="178" s="1"/>
  <c r="R18" i="115"/>
  <c r="AH20" i="178" s="1"/>
  <c r="R15" i="115"/>
  <c r="Q15" i="115"/>
  <c r="P15" i="115"/>
  <c r="O15" i="115"/>
  <c r="B18" i="115" l="1"/>
  <c r="B20" i="178" s="1"/>
  <c r="B20" i="170" s="1"/>
  <c r="AH18" i="170"/>
  <c r="AI18" i="170"/>
  <c r="AJ18" i="170"/>
  <c r="AK18" i="170"/>
  <c r="AL18" i="170"/>
  <c r="AP18" i="178"/>
  <c r="AQ18" i="178"/>
  <c r="AR18" i="178"/>
  <c r="AS18" i="178"/>
  <c r="AT18" i="178"/>
  <c r="G16" i="115"/>
  <c r="F16" i="115" s="1"/>
  <c r="B16" i="115"/>
  <c r="B18" i="178" s="1"/>
  <c r="B18" i="170" s="1"/>
  <c r="C16" i="115"/>
  <c r="C18" i="178" s="1"/>
  <c r="C18" i="170" s="1"/>
  <c r="AN16" i="167"/>
  <c r="AM16" i="167"/>
  <c r="AL16" i="167"/>
  <c r="AK16" i="167"/>
  <c r="AE16" i="167"/>
  <c r="Z16" i="167"/>
  <c r="U16" i="167"/>
  <c r="P16" i="167"/>
  <c r="K16" i="167"/>
  <c r="N16" i="115" s="1"/>
  <c r="C17" i="115"/>
  <c r="C19" i="178" s="1"/>
  <c r="C19" i="170" s="1"/>
  <c r="C18" i="115"/>
  <c r="C20" i="178" s="1"/>
  <c r="C20" i="170" s="1"/>
  <c r="C15" i="115"/>
  <c r="C17" i="178" s="1"/>
  <c r="C17" i="170" s="1"/>
  <c r="S16" i="115" l="1"/>
  <c r="F18" i="178"/>
  <c r="AJ16" i="167"/>
  <c r="I16" i="167" s="1"/>
  <c r="J16" i="167" s="1"/>
  <c r="M16" i="115" l="1"/>
  <c r="AG18" i="170"/>
  <c r="AO18" i="178"/>
  <c r="F16" i="167"/>
  <c r="B17" i="115"/>
  <c r="B19" i="178" s="1"/>
  <c r="B19" i="170" s="1"/>
  <c r="B15" i="115"/>
  <c r="B17" i="178" s="1"/>
  <c r="B17" i="170" s="1"/>
  <c r="H32" i="179"/>
  <c r="E32" i="179"/>
  <c r="F32" i="179" s="1"/>
  <c r="E13" i="179"/>
  <c r="F13" i="179" s="1"/>
  <c r="G13" i="179" s="1"/>
  <c r="H13" i="179" s="1"/>
  <c r="D11" i="179"/>
  <c r="E11" i="179" s="1"/>
  <c r="F11" i="179" s="1"/>
  <c r="G11" i="179" s="1"/>
  <c r="AE21" i="170" l="1"/>
  <c r="AD21" i="170"/>
  <c r="AC21" i="170"/>
  <c r="AB21" i="170"/>
  <c r="AA21" i="170"/>
  <c r="Y21" i="170"/>
  <c r="X21" i="170"/>
  <c r="W21" i="170"/>
  <c r="V21" i="170"/>
  <c r="U21" i="170"/>
  <c r="T21" i="170"/>
  <c r="R21" i="170"/>
  <c r="Q21" i="170"/>
  <c r="P21" i="170"/>
  <c r="O21" i="170"/>
  <c r="N21" i="170"/>
  <c r="M21" i="170"/>
  <c r="K21" i="170"/>
  <c r="J21" i="170"/>
  <c r="I21" i="170"/>
  <c r="H21" i="170"/>
  <c r="G21" i="170"/>
  <c r="F21" i="170"/>
  <c r="D21" i="170"/>
  <c r="AH19" i="170"/>
  <c r="AI19" i="170"/>
  <c r="AJ19" i="170"/>
  <c r="AK19" i="170"/>
  <c r="AL19" i="170"/>
  <c r="AH20" i="170"/>
  <c r="AI20" i="170"/>
  <c r="AJ20" i="170"/>
  <c r="AK20" i="170"/>
  <c r="AL20" i="170"/>
  <c r="AH17" i="170"/>
  <c r="AI17" i="170"/>
  <c r="AJ17" i="170"/>
  <c r="AK17" i="170"/>
  <c r="AL17" i="170"/>
  <c r="AM21" i="178"/>
  <c r="AL21" i="178"/>
  <c r="AK21" i="178"/>
  <c r="AJ21" i="178"/>
  <c r="AI21" i="178"/>
  <c r="AG21" i="178"/>
  <c r="AF21" i="178"/>
  <c r="AE21" i="178"/>
  <c r="AD21" i="178"/>
  <c r="AC21" i="178"/>
  <c r="AB21" i="178"/>
  <c r="Z21" i="178"/>
  <c r="Y21" i="178"/>
  <c r="X21" i="178"/>
  <c r="W21" i="178"/>
  <c r="V21" i="178"/>
  <c r="U21" i="178"/>
  <c r="S21" i="178"/>
  <c r="R21" i="178"/>
  <c r="Q21" i="178"/>
  <c r="P21" i="178"/>
  <c r="AR21" i="178" s="1"/>
  <c r="O21" i="178"/>
  <c r="N21" i="178"/>
  <c r="L21" i="178"/>
  <c r="K21" i="178"/>
  <c r="J21" i="178"/>
  <c r="I21" i="178"/>
  <c r="H21" i="178"/>
  <c r="AQ21" i="178" s="1"/>
  <c r="G21" i="178"/>
  <c r="E21" i="178"/>
  <c r="AN19" i="178"/>
  <c r="AP19" i="178"/>
  <c r="AQ19" i="178"/>
  <c r="AR19" i="178"/>
  <c r="AS19" i="178"/>
  <c r="AT19" i="178"/>
  <c r="AN20" i="178"/>
  <c r="AP20" i="178"/>
  <c r="AQ20" i="178"/>
  <c r="AR20" i="178"/>
  <c r="AS20" i="178"/>
  <c r="AT20" i="178"/>
  <c r="AP17" i="178"/>
  <c r="AQ17" i="178"/>
  <c r="AR17" i="178"/>
  <c r="AS17" i="178"/>
  <c r="AT17" i="178"/>
  <c r="AN17" i="178"/>
  <c r="AF19" i="170"/>
  <c r="AF20" i="170"/>
  <c r="AF17" i="170"/>
  <c r="I19" i="115"/>
  <c r="K19" i="115"/>
  <c r="L19" i="115"/>
  <c r="H19" i="115"/>
  <c r="AI19" i="167"/>
  <c r="AH19" i="167"/>
  <c r="AG19" i="167"/>
  <c r="AF19" i="167"/>
  <c r="AD19" i="167"/>
  <c r="AC19" i="167"/>
  <c r="AB19" i="167"/>
  <c r="AA19" i="167"/>
  <c r="Y19" i="167"/>
  <c r="X19" i="167"/>
  <c r="W19" i="167"/>
  <c r="V19" i="167"/>
  <c r="T19" i="167"/>
  <c r="S19" i="167"/>
  <c r="R19" i="167"/>
  <c r="Q19" i="167"/>
  <c r="O19" i="167"/>
  <c r="N19" i="167"/>
  <c r="M19" i="167"/>
  <c r="AL19" i="167" s="1"/>
  <c r="L19" i="167"/>
  <c r="AK17" i="167"/>
  <c r="AL17" i="167"/>
  <c r="AM17" i="167"/>
  <c r="AN17" i="167"/>
  <c r="AK18" i="167"/>
  <c r="AL18" i="167"/>
  <c r="AM18" i="167"/>
  <c r="AN18" i="167"/>
  <c r="AN19" i="167"/>
  <c r="AL15" i="167"/>
  <c r="AM15" i="167"/>
  <c r="AN15" i="167"/>
  <c r="AK15" i="167"/>
  <c r="AE17" i="167"/>
  <c r="AH19" i="178" s="1"/>
  <c r="AH21" i="178" s="1"/>
  <c r="AE18" i="167"/>
  <c r="Z17" i="167"/>
  <c r="Z18" i="167"/>
  <c r="U17" i="167"/>
  <c r="U18" i="167"/>
  <c r="P17" i="167"/>
  <c r="O19" i="115" s="1"/>
  <c r="D18" i="179" s="1"/>
  <c r="P18" i="167"/>
  <c r="K17" i="167"/>
  <c r="K18" i="167"/>
  <c r="N18" i="115" s="1"/>
  <c r="S18" i="115" s="1"/>
  <c r="AE15" i="167"/>
  <c r="Z15" i="167"/>
  <c r="U15" i="167"/>
  <c r="P15" i="167"/>
  <c r="K15" i="167"/>
  <c r="N15" i="115" s="1"/>
  <c r="B14" i="167"/>
  <c r="C14" i="167" s="1"/>
  <c r="D14" i="167" s="1"/>
  <c r="E14" i="167" s="1"/>
  <c r="F14" i="167" s="1"/>
  <c r="G14" i="167" s="1"/>
  <c r="H14" i="167" s="1"/>
  <c r="I14" i="167" s="1"/>
  <c r="J14" i="167" s="1"/>
  <c r="AL14" i="167" s="1"/>
  <c r="AM14" i="167" s="1"/>
  <c r="AN14" i="167" s="1"/>
  <c r="N17" i="115" l="1"/>
  <c r="F19" i="178" s="1"/>
  <c r="AF21" i="170"/>
  <c r="M18" i="115"/>
  <c r="AJ21" i="170"/>
  <c r="AS21" i="178"/>
  <c r="G15" i="115"/>
  <c r="F15" i="115" s="1"/>
  <c r="AI21" i="170"/>
  <c r="K19" i="167"/>
  <c r="AE19" i="167"/>
  <c r="AN21" i="178"/>
  <c r="AK21" i="170"/>
  <c r="AH21" i="170"/>
  <c r="AL21" i="170"/>
  <c r="AJ15" i="167"/>
  <c r="I15" i="167" s="1"/>
  <c r="J15" i="167" s="1"/>
  <c r="AK19" i="167"/>
  <c r="AP21" i="178"/>
  <c r="AT21" i="178"/>
  <c r="R19" i="115"/>
  <c r="G18" i="179" s="1"/>
  <c r="Q19" i="115"/>
  <c r="F18" i="179" s="1"/>
  <c r="AA19" i="178"/>
  <c r="AA21" i="178" s="1"/>
  <c r="T19" i="178"/>
  <c r="T21" i="178" s="1"/>
  <c r="P19" i="115"/>
  <c r="E18" i="179" s="1"/>
  <c r="M19" i="178"/>
  <c r="M21" i="178" s="1"/>
  <c r="S15" i="115"/>
  <c r="M15" i="115" s="1"/>
  <c r="F17" i="178"/>
  <c r="F20" i="178"/>
  <c r="S17" i="115"/>
  <c r="N19" i="115"/>
  <c r="C18" i="179" s="1"/>
  <c r="AJ18" i="167"/>
  <c r="I18" i="167" s="1"/>
  <c r="AM19" i="167"/>
  <c r="AJ17" i="167"/>
  <c r="I17" i="167" s="1"/>
  <c r="Z19" i="167"/>
  <c r="U19" i="167"/>
  <c r="F15" i="167"/>
  <c r="P19" i="167"/>
  <c r="D17" i="179" s="1"/>
  <c r="D16" i="179" s="1"/>
  <c r="D15" i="179" s="1"/>
  <c r="D14" i="179" s="1"/>
  <c r="AJ19" i="167" l="1"/>
  <c r="I19" i="167" s="1"/>
  <c r="M17" i="115"/>
  <c r="G17" i="115" s="1"/>
  <c r="F17" i="115" s="1"/>
  <c r="G17" i="179"/>
  <c r="G16" i="179" s="1"/>
  <c r="G15" i="179" s="1"/>
  <c r="G14" i="179" s="1"/>
  <c r="E17" i="179"/>
  <c r="E16" i="179" s="1"/>
  <c r="E15" i="179" s="1"/>
  <c r="E14" i="179" s="1"/>
  <c r="F17" i="179"/>
  <c r="F16" i="179" s="1"/>
  <c r="F15" i="179" s="1"/>
  <c r="F14" i="179" s="1"/>
  <c r="S21" i="170"/>
  <c r="C17" i="179"/>
  <c r="H18" i="179"/>
  <c r="S19" i="115"/>
  <c r="M19" i="115" s="1"/>
  <c r="F21" i="178"/>
  <c r="AO21" i="178" s="1"/>
  <c r="AO19" i="178"/>
  <c r="AO20" i="178"/>
  <c r="Z21" i="170"/>
  <c r="AG17" i="170"/>
  <c r="AO17" i="178"/>
  <c r="F18" i="167"/>
  <c r="J18" i="167"/>
  <c r="F17" i="167"/>
  <c r="J17" i="167"/>
  <c r="F19" i="167"/>
  <c r="J19" i="167"/>
  <c r="AG19" i="170" l="1"/>
  <c r="L21" i="170"/>
  <c r="C16" i="179"/>
  <c r="H17" i="179"/>
  <c r="J19" i="115"/>
  <c r="G19" i="115" s="1"/>
  <c r="F19" i="115" s="1"/>
  <c r="G18" i="115"/>
  <c r="F18" i="115" s="1"/>
  <c r="AG20" i="170"/>
  <c r="E21" i="170" l="1"/>
  <c r="AG21" i="170" s="1"/>
  <c r="H16" i="179"/>
  <c r="C15" i="179"/>
  <c r="C14" i="179" s="1"/>
  <c r="H14" i="179" s="1"/>
</calcChain>
</file>

<file path=xl/sharedStrings.xml><?xml version="1.0" encoding="utf-8"?>
<sst xmlns="http://schemas.openxmlformats.org/spreadsheetml/2006/main" count="457" uniqueCount="261">
  <si>
    <t>Идентифика-тор инвестицион-ного проекта</t>
  </si>
  <si>
    <t>в базисном уровне цен</t>
  </si>
  <si>
    <t>Всего, в т.ч.:</t>
  </si>
  <si>
    <t>План</t>
  </si>
  <si>
    <t>в прогнозных ценах соответствующих лет</t>
  </si>
  <si>
    <t>проектно-изыскательские работы</t>
  </si>
  <si>
    <t>строительные работы, реконструкция, монтаж оборудования</t>
  </si>
  <si>
    <t xml:space="preserve">  Наименование инвестиционного проекта (группы инвестиционных проектов)</t>
  </si>
  <si>
    <t>Итого за период реализации инвестиционной программы
(план)</t>
  </si>
  <si>
    <t>оборудование</t>
  </si>
  <si>
    <t>прочие затраты</t>
  </si>
  <si>
    <t>Номер группы инвести-ционных проектов</t>
  </si>
  <si>
    <t>Год начала  реализации инвестиционного проекта</t>
  </si>
  <si>
    <t>Год окончания реализации инвестиционного проекта</t>
  </si>
  <si>
    <t>Остаток освоения капитальных вложений, 
млн рублей (без НДС)</t>
  </si>
  <si>
    <t>Оценка полной стоимости в прогнозных ценах соответствующих лет, 
млн рублей (без НДС)</t>
  </si>
  <si>
    <t>Форма 3. План освоения капитальных вложений по инвестиционным проектам</t>
  </si>
  <si>
    <t xml:space="preserve">План </t>
  </si>
  <si>
    <t>29.1</t>
  </si>
  <si>
    <t>29.3</t>
  </si>
  <si>
    <t>29.5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</si>
  <si>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</si>
  <si>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Освоение капитальных вложений в прогнозных ценах соответствующих лет, млн рублей  (без НДС)</t>
  </si>
  <si>
    <t>Форма 4. План ввода основных средств</t>
  </si>
  <si>
    <t>Первоначальная стоимость принимаемых к учету основных средств и нематериальных активов, млн рублей (без НДС)</t>
  </si>
  <si>
    <t>Принятие основных средств и нематериальных активов к бухгалтерскому учету</t>
  </si>
  <si>
    <t>Год 2021</t>
  </si>
  <si>
    <t>Год 2022</t>
  </si>
  <si>
    <t>Итого за период реализации инвестиционной программы</t>
  </si>
  <si>
    <t>План (Утвержденный план)</t>
  </si>
  <si>
    <t>нематериальные активы</t>
  </si>
  <si>
    <t>основные средства</t>
  </si>
  <si>
    <t>млн рублей (без НДС)</t>
  </si>
  <si>
    <t>МВ×А</t>
  </si>
  <si>
    <t>Мвар</t>
  </si>
  <si>
    <t>км ЛЭП</t>
  </si>
  <si>
    <t>МВт</t>
  </si>
  <si>
    <t>Другое</t>
  </si>
  <si>
    <t>7.1.1</t>
  </si>
  <si>
    <t>7.1.2</t>
  </si>
  <si>
    <t>7.1.3</t>
  </si>
  <si>
    <t>7.1.4</t>
  </si>
  <si>
    <t>7.1.5</t>
  </si>
  <si>
    <t>7.1.6</t>
  </si>
  <si>
    <t>7.1.7</t>
  </si>
  <si>
    <t>7.3.1</t>
  </si>
  <si>
    <t>7.3.2</t>
  </si>
  <si>
    <t>7.3.3</t>
  </si>
  <si>
    <t>7.3.4</t>
  </si>
  <si>
    <t>7.3.5</t>
  </si>
  <si>
    <t>7.3.6</t>
  </si>
  <si>
    <t>7.3.7</t>
  </si>
  <si>
    <t>7.5.1</t>
  </si>
  <si>
    <t>7.5.2</t>
  </si>
  <si>
    <t>7.5.3</t>
  </si>
  <si>
    <t>7.5.4</t>
  </si>
  <si>
    <t>7.5.5</t>
  </si>
  <si>
    <t>7.5.6</t>
  </si>
  <si>
    <t>7.5.7</t>
  </si>
  <si>
    <t>8.1.1</t>
  </si>
  <si>
    <t>8.1.2</t>
  </si>
  <si>
    <t>8.1.3</t>
  </si>
  <si>
    <t>8.1.4</t>
  </si>
  <si>
    <t>8.1.5</t>
  </si>
  <si>
    <t>8.1.6</t>
  </si>
  <si>
    <t>8.1.7</t>
  </si>
  <si>
    <t>9</t>
  </si>
  <si>
    <t>4.1.1</t>
  </si>
  <si>
    <t>4.1.2</t>
  </si>
  <si>
    <t>4.1.3</t>
  </si>
  <si>
    <t>4.1.4</t>
  </si>
  <si>
    <t>4.1.5</t>
  </si>
  <si>
    <t>4.1.6</t>
  </si>
  <si>
    <t>4.2.1</t>
  </si>
  <si>
    <t>4.2.2</t>
  </si>
  <si>
    <t>4.2.3</t>
  </si>
  <si>
    <t>4.2.4</t>
  </si>
  <si>
    <t>4.2.5</t>
  </si>
  <si>
    <t>4.2.6</t>
  </si>
  <si>
    <t>6</t>
  </si>
  <si>
    <t>Идентификатор инвестицион-ного проекта</t>
  </si>
  <si>
    <t>Год окончания реализации инвестицион-ного проекта</t>
  </si>
  <si>
    <t>Полная сметная стоимость инвестиционного проекта в соответствии с утвержденной проектной документацией</t>
  </si>
  <si>
    <t xml:space="preserve">Оценка полной стоимости инвестиционного проекта в прогнозных ценах соответствующих лет, млн рублей (с НДС) </t>
  </si>
  <si>
    <t xml:space="preserve">Остаток финансирования капитальных вложений в прогнозных ценах соответствующих лет,  млн рублей 
(с НДС) </t>
  </si>
  <si>
    <t>Финансирование капитальных вложений в прогнозных ценах соответствующих лет, млн рублей (с НДС)</t>
  </si>
  <si>
    <t>в базисном уровне цен, млн рублей 
(с НДС)</t>
  </si>
  <si>
    <t>в ценах, сложившихся ко времени составления сметной документации, млн рублей (с НДС)</t>
  </si>
  <si>
    <t>месяц и год составления сметной документации</t>
  </si>
  <si>
    <t>План 
на 01.01.года (N-1)</t>
  </si>
  <si>
    <t>Общий объем финансирования, в том числе за счет:</t>
  </si>
  <si>
    <t>федерального бюджета</t>
  </si>
  <si>
    <t>бюджетов субъектов Российской Федерации и муниципальных образований</t>
  </si>
  <si>
    <t>средств, полученных от оказания услуг, реализации товаров по регулируемым государством ценам (тарифам)</t>
  </si>
  <si>
    <t>иных источников финансирования</t>
  </si>
  <si>
    <t>4.1.7</t>
  </si>
  <si>
    <t>4.2.7</t>
  </si>
  <si>
    <t>Форма 5. План ввода основных средств (с распределением по кварталам)</t>
  </si>
  <si>
    <t>I кв.</t>
  </si>
  <si>
    <t>II кв.</t>
  </si>
  <si>
    <t>III кв.</t>
  </si>
  <si>
    <t>IV кв.</t>
  </si>
  <si>
    <t>4.3.1</t>
  </si>
  <si>
    <t>4.3.2</t>
  </si>
  <si>
    <t>4.3.3</t>
  </si>
  <si>
    <t>4.3.4</t>
  </si>
  <si>
    <t>4.3.5</t>
  </si>
  <si>
    <t>4.3.6</t>
  </si>
  <si>
    <t>4.3.7</t>
  </si>
  <si>
    <t>4.4.1</t>
  </si>
  <si>
    <t>4.4.2</t>
  </si>
  <si>
    <t>4.4.3</t>
  </si>
  <si>
    <t>4.4.4</t>
  </si>
  <si>
    <t>4.4.5</t>
  </si>
  <si>
    <t>4.4.6</t>
  </si>
  <si>
    <t>4.4.7</t>
  </si>
  <si>
    <t>5</t>
  </si>
  <si>
    <t>7</t>
  </si>
  <si>
    <t>8</t>
  </si>
  <si>
    <t>10</t>
  </si>
  <si>
    <t>11</t>
  </si>
  <si>
    <t>План 
2024 год</t>
  </si>
  <si>
    <t>План 
2021 год</t>
  </si>
  <si>
    <t>План 
2022 год</t>
  </si>
  <si>
    <t>План 
2023 год</t>
  </si>
  <si>
    <t>1</t>
  </si>
  <si>
    <t>2</t>
  </si>
  <si>
    <t>3</t>
  </si>
  <si>
    <t>4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</si>
  <si>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</si>
  <si>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</si>
  <si>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</si>
  <si>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</si>
  <si>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</si>
  <si>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</si>
  <si>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</si>
  <si>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</si>
  <si>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</si>
  <si>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11.10.</t>
  </si>
  <si>
    <t>11.11.</t>
  </si>
  <si>
    <t>11.12.</t>
  </si>
  <si>
    <t>11.13.</t>
  </si>
  <si>
    <t>11.14.</t>
  </si>
  <si>
    <t>11.15.</t>
  </si>
  <si>
    <t>11.16.</t>
  </si>
  <si>
    <t>11.17.</t>
  </si>
  <si>
    <t>11.18.</t>
  </si>
  <si>
    <t>11.19.</t>
  </si>
  <si>
    <t>11.20.</t>
  </si>
  <si>
    <t>11.21.</t>
  </si>
  <si>
    <t>11.22.</t>
  </si>
  <si>
    <t>11.23.</t>
  </si>
  <si>
    <t>11.24.</t>
  </si>
  <si>
    <t>11.25,</t>
  </si>
  <si>
    <t>Итого по инвестиционной программе:</t>
  </si>
  <si>
    <t>2021 год</t>
  </si>
  <si>
    <t>2022 год</t>
  </si>
  <si>
    <t>2023 год</t>
  </si>
  <si>
    <t>2024 год</t>
  </si>
  <si>
    <t>Итого 
(план)</t>
  </si>
  <si>
    <t>Итого план
за год</t>
  </si>
  <si>
    <t>План принятия основных средств и нематериальных активов к бухгалтерскому учету на год</t>
  </si>
  <si>
    <t>Год 2023</t>
  </si>
  <si>
    <t>Год 2024</t>
  </si>
  <si>
    <t>Плановые показатели реализации инвестиционной программы</t>
  </si>
  <si>
    <t>Раздел 3. Источники финансирования инвестиционной программы</t>
  </si>
  <si>
    <t>полное наименование субъекта электроэнергетики</t>
  </si>
  <si>
    <t>в млн, руб.</t>
  </si>
  <si>
    <t>N п/п</t>
  </si>
  <si>
    <t>Показатель</t>
  </si>
  <si>
    <t>2025 год</t>
  </si>
  <si>
    <t>Итого (план)</t>
  </si>
  <si>
    <t>Источники финансирования инвестиционной программы всего (I + II), в том числе:</t>
  </si>
  <si>
    <t>I</t>
  </si>
  <si>
    <t>Собственные средства всего, в том числе:</t>
  </si>
  <si>
    <t>1.1.</t>
  </si>
  <si>
    <t>Прибыль, направляемая на инвестиции, в гом числе:</t>
  </si>
  <si>
    <t>1.1.1.</t>
  </si>
  <si>
    <t>Инвестиционная составляющая в тарифах, в том числе:</t>
  </si>
  <si>
    <t>1.1.1.1</t>
  </si>
  <si>
    <t>Реализация электрической энергии и мощности</t>
  </si>
  <si>
    <t>1.1.2.</t>
  </si>
  <si>
    <t>Прибыль от продажи электрической энергии (мощности) по нерегулируемым ценам</t>
  </si>
  <si>
    <t>1.1.3.</t>
  </si>
  <si>
    <t>Прибыль от технологического присоединения, в том числе:</t>
  </si>
  <si>
    <t>1.1.3.1</t>
  </si>
  <si>
    <t>от технологического присоединения объектов по производству электрической энергии</t>
  </si>
  <si>
    <t>1.1.3.2</t>
  </si>
  <si>
    <t>от технологического присоединения потребителей электрической энергии</t>
  </si>
  <si>
    <t>1.1.4.</t>
  </si>
  <si>
    <t>Прочая прибыль</t>
  </si>
  <si>
    <t>1.2.</t>
  </si>
  <si>
    <t>Амортизация основных средств всего, в том числе:</t>
  </si>
  <si>
    <t>-</t>
  </si>
  <si>
    <t>1.2.1.</t>
  </si>
  <si>
    <t>Амортизация, учтенная в тарифах, всего, в том числе:</t>
  </si>
  <si>
    <t>1 2.1.1.</t>
  </si>
  <si>
    <t>1.2.2.</t>
  </si>
  <si>
    <t>прочая амортизация</t>
  </si>
  <si>
    <t>1.2.2.1.</t>
  </si>
  <si>
    <t>недоиспользованная амортизация прошлых лет всего, в том числе:</t>
  </si>
  <si>
    <t>1.3.</t>
  </si>
  <si>
    <t>Возврат налога на добавленную стоимость</t>
  </si>
  <si>
    <t>1.4.</t>
  </si>
  <si>
    <t>Прочие собственные средства всего, в том числе:</t>
  </si>
  <si>
    <t>1.4.1.</t>
  </si>
  <si>
    <t>средства дополнительной эмиссии акций</t>
  </si>
  <si>
    <t>II</t>
  </si>
  <si>
    <t>Привлеченные средства, всего, в том числе:</t>
  </si>
  <si>
    <t>2.1.</t>
  </si>
  <si>
    <t>Кредиты</t>
  </si>
  <si>
    <t>2.2.</t>
  </si>
  <si>
    <t>Облигационные займы</t>
  </si>
  <si>
    <t>2.3.</t>
  </si>
  <si>
    <t>Векселя</t>
  </si>
  <si>
    <t>2.4.</t>
  </si>
  <si>
    <t>Займы организаций</t>
  </si>
  <si>
    <t>2.5.</t>
  </si>
  <si>
    <t>бюджетное финансирование, всего, в том числе:</t>
  </si>
  <si>
    <t>2.5.1.</t>
  </si>
  <si>
    <t>средства федерального бюджета, всего, в том числе:</t>
  </si>
  <si>
    <t>2.5.1.1</t>
  </si>
  <si>
    <t>средства федерального бюджета, недоиспользованные в прошлых периодах</t>
  </si>
  <si>
    <t>2.5.2.</t>
  </si>
  <si>
    <t>средства консолидированного бюджета субъекта Российской Федерации, всего, в том числе:</t>
  </si>
  <si>
    <t>2.5.2.1</t>
  </si>
  <si>
    <t>средства консолидированного бюджета субъекта Российской Федерации, недоиспользованные в прошлых периодах</t>
  </si>
  <si>
    <t>2.6.</t>
  </si>
  <si>
    <t>Использование лизинга</t>
  </si>
  <si>
    <t>2.7.</t>
  </si>
  <si>
    <t>Прочие привлеченные средства (привлечение "+” / возврат" -" денежных средств акционеров)</t>
  </si>
  <si>
    <t>АО "Югорская территориальная энергетическая компания"</t>
  </si>
  <si>
    <t>Форма 2. План финансирования капитальных вложений по инвестиционным проектам 2021-2025 гг.</t>
  </si>
  <si>
    <t>План 
2025 год</t>
  </si>
  <si>
    <t>2021</t>
  </si>
  <si>
    <t>2025</t>
  </si>
  <si>
    <t>План на 01.01.2021</t>
  </si>
  <si>
    <r>
      <t>Год раскрытия информации: _</t>
    </r>
    <r>
      <rPr>
        <u/>
        <sz val="12"/>
        <rFont val="Times New Roman"/>
        <family val="1"/>
        <charset val="204"/>
      </rPr>
      <t>2020_</t>
    </r>
    <r>
      <rPr>
        <sz val="12"/>
        <rFont val="Times New Roman"/>
        <family val="1"/>
        <charset val="204"/>
      </rPr>
      <t xml:space="preserve"> год</t>
    </r>
  </si>
  <si>
    <t>Год 2025</t>
  </si>
  <si>
    <t>K_ЮТЭК-ХМАО-01</t>
  </si>
  <si>
    <t>K_ЮТЭК-ХМАО-02</t>
  </si>
  <si>
    <t>К_ЮТЭК-ХМАО-03</t>
  </si>
  <si>
    <t>К_ЮТЭК-ХМАО-04</t>
  </si>
  <si>
    <t>2022</t>
  </si>
  <si>
    <t>«Интеллектуальная система учета электрической энергии
 потребителей АО «ЮТЭК» на территории г. Радужный, п.г.т.Новоаганск, село Варъёган на 2021-2025 г.г.» 
(приобретение, монтаж и настройка оборудования, установка программного обеспечения)</t>
  </si>
  <si>
    <t>«Интеллектуальная система учета электрической энергии
 потребителей АО «ЮТЭК» на территории г. Радужный, п.г.т.Новоаганск, село Варъёган на 2021-2025 г.г.»
(приобретение программного обеспечения и его эксплуатация)</t>
  </si>
  <si>
    <t>«Интеллектуальная система учета электрической энергии
 потребителей АО «ЮТЭК» на территории г.Радужный, п.г.т.Новоаганск, село Варъёган на 2021-2025 г.г.» 
(обслуживание ИСУЭЭ)</t>
  </si>
  <si>
    <t>«Интеллектуальная система учета электрической энергии
 потребителей АО «ЮТЭК» на территории г.Радужный, п.г.т.Новоаганск, село Варъёган на 2021-2025 г.г.» 
(обеспечение сбора данных со счётчиков – расходы на связь)</t>
  </si>
  <si>
    <t>Приложение № 1</t>
  </si>
  <si>
    <r>
      <t>Инвестиционная программа</t>
    </r>
    <r>
      <rPr>
        <u/>
        <sz val="14"/>
        <color theme="1"/>
        <rFont val="Times New Roman"/>
        <family val="1"/>
        <charset val="204"/>
      </rPr>
      <t xml:space="preserve"> АО "Югорская территориальная энергетическая компания"</t>
    </r>
  </si>
  <si>
    <r>
      <t>Год раскрытия информации:</t>
    </r>
    <r>
      <rPr>
        <u/>
        <sz val="14"/>
        <rFont val="Times New Roman"/>
        <family val="1"/>
        <charset val="204"/>
      </rPr>
      <t xml:space="preserve">  2020 </t>
    </r>
    <r>
      <rPr>
        <sz val="14"/>
        <rFont val="Times New Roman"/>
        <family val="1"/>
        <charset val="204"/>
      </rPr>
      <t>год</t>
    </r>
  </si>
  <si>
    <t>Приложение № 2</t>
  </si>
  <si>
    <r>
      <t xml:space="preserve">Инвестиционная программа </t>
    </r>
    <r>
      <rPr>
        <u/>
        <sz val="12"/>
        <color theme="1"/>
        <rFont val="Times New Roman"/>
        <family val="1"/>
        <charset val="204"/>
      </rPr>
      <t>АО "Югорская территориальная энергетическая компания"</t>
    </r>
  </si>
  <si>
    <t>Приложение № 3</t>
  </si>
  <si>
    <t>Инвестиционная программа АО "Югорская территориальная энергетическая компания"</t>
  </si>
  <si>
    <r>
      <t xml:space="preserve">Год раскрытия информации:  </t>
    </r>
    <r>
      <rPr>
        <u/>
        <sz val="12"/>
        <rFont val="Times New Roman"/>
        <family val="1"/>
        <charset val="204"/>
      </rPr>
      <t>2020</t>
    </r>
    <r>
      <rPr>
        <sz val="12"/>
        <rFont val="Times New Roman"/>
        <family val="1"/>
        <charset val="204"/>
      </rPr>
      <t xml:space="preserve"> год</t>
    </r>
  </si>
  <si>
    <t>Приложение  № 4</t>
  </si>
  <si>
    <t xml:space="preserve"> на 2021 год</t>
  </si>
  <si>
    <r>
      <t xml:space="preserve">Инвестиционная программа </t>
    </r>
    <r>
      <rPr>
        <u/>
        <sz val="14"/>
        <color theme="1"/>
        <rFont val="Times New Roman"/>
        <family val="1"/>
        <charset val="204"/>
      </rPr>
      <t>АО "Югорская территориальная энергетическая компания"</t>
    </r>
  </si>
  <si>
    <r>
      <t xml:space="preserve">Год раскрытия информации: </t>
    </r>
    <r>
      <rPr>
        <u/>
        <sz val="12"/>
        <rFont val="Times New Roman"/>
        <family val="1"/>
        <charset val="204"/>
      </rPr>
      <t>2020</t>
    </r>
    <r>
      <rPr>
        <sz val="12"/>
        <rFont val="Times New Roman"/>
        <family val="1"/>
        <charset val="204"/>
      </rPr>
      <t xml:space="preserve"> год</t>
    </r>
  </si>
  <si>
    <t>Приложение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</si>
</sst>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р_._-;\-* #,##0.00_р_._-;_-* &quot;-&quot;??_р_._-;_-@_-"/>
    <numFmt numFmtId="164" formatCode="_-* #,##0\ _₽_-;\-* #,##0\ _₽_-;_-* &quot;-&quot;\ _₽_-;_-@_-"/>
    <numFmt numFmtId="165" formatCode="_-* #,##0.00\ _₽_-;\-* #,##0.00\ _₽_-;_-* &quot;-&quot;??\ _₽_-;_-@_-"/>
    <numFmt numFmtId="166" formatCode="#,##0_ ;\-#,##0\ "/>
    <numFmt numFmtId="167" formatCode="_-* #,##0.00\ _р_._-;\-* #,##0.00\ _р_._-;_-* &quot;-&quot;??\ _р_._-;_-@_-"/>
    <numFmt numFmtId="168" formatCode="0.000"/>
    <numFmt numFmtId="169" formatCode="_-* #,##0\ _₽_-;\-* #,##0\ _₽_-;_-* &quot;-&quot;??\ _₽_-;_-@_-"/>
    <numFmt numFmtId="170" formatCode="_-* #,##0.00\ _₽_-;\-* #,##0.00\ _₽_-;_-* &quot;-&quot;\ _₽_-;_-@_-"/>
  </numFmts>
  <fonts count="59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vertAlign val="superscript"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Microsoft Sans Serif"/>
      <family val="2"/>
      <charset val="204"/>
    </font>
    <font>
      <u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27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1" applyNumberFormat="0" applyAlignment="0" applyProtection="0"/>
    <xf numFmtId="0" fontId="19" fillId="20" borderId="2" applyNumberFormat="0" applyAlignment="0" applyProtection="0"/>
    <xf numFmtId="0" fontId="20" fillId="20" borderId="1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33" fillId="0" borderId="0"/>
    <xf numFmtId="0" fontId="14" fillId="0" borderId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35" fillId="0" borderId="0"/>
    <xf numFmtId="0" fontId="35" fillId="0" borderId="0"/>
    <xf numFmtId="0" fontId="13" fillId="0" borderId="0"/>
    <xf numFmtId="0" fontId="39" fillId="0" borderId="0"/>
    <xf numFmtId="0" fontId="39" fillId="0" borderId="0"/>
    <xf numFmtId="43" fontId="13" fillId="0" borderId="0" applyFont="0" applyFill="0" applyBorder="0" applyAlignment="0" applyProtection="0"/>
    <xf numFmtId="166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2" fillId="0" borderId="0"/>
    <xf numFmtId="0" fontId="11" fillId="0" borderId="0"/>
    <xf numFmtId="0" fontId="42" fillId="0" borderId="0"/>
    <xf numFmtId="0" fontId="14" fillId="0" borderId="0"/>
    <xf numFmtId="0" fontId="14" fillId="0" borderId="0"/>
    <xf numFmtId="0" fontId="14" fillId="0" borderId="0"/>
    <xf numFmtId="0" fontId="1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43" fillId="0" borderId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7" borderId="1" applyNumberFormat="0" applyAlignment="0" applyProtection="0"/>
    <xf numFmtId="0" fontId="19" fillId="20" borderId="2" applyNumberFormat="0" applyAlignment="0" applyProtection="0"/>
    <xf numFmtId="0" fontId="20" fillId="20" borderId="1" applyNumberFormat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16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  <xf numFmtId="0" fontId="9" fillId="0" borderId="0"/>
    <xf numFmtId="0" fontId="14" fillId="0" borderId="0"/>
    <xf numFmtId="9" fontId="3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4" fillId="0" borderId="0"/>
    <xf numFmtId="0" fontId="8" fillId="0" borderId="0"/>
    <xf numFmtId="0" fontId="33" fillId="0" borderId="0"/>
    <xf numFmtId="0" fontId="7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4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59">
    <xf numFmtId="0" fontId="0" fillId="0" borderId="0" xfId="0"/>
    <xf numFmtId="0" fontId="14" fillId="0" borderId="0" xfId="0" applyFont="1"/>
    <xf numFmtId="49" fontId="15" fillId="24" borderId="10" xfId="0" applyNumberFormat="1" applyFont="1" applyFill="1" applyBorder="1" applyAlignment="1">
      <alignment horizontal="center" vertical="center" wrapText="1"/>
    </xf>
    <xf numFmtId="0" fontId="15" fillId="24" borderId="10" xfId="0" applyFont="1" applyFill="1" applyBorder="1" applyAlignment="1">
      <alignment horizontal="center" vertical="center" wrapText="1"/>
    </xf>
    <xf numFmtId="49" fontId="14" fillId="24" borderId="10" xfId="0" applyNumberFormat="1" applyFont="1" applyFill="1" applyBorder="1" applyAlignment="1">
      <alignment horizontal="center" vertical="center" wrapText="1"/>
    </xf>
    <xf numFmtId="0" fontId="14" fillId="24" borderId="0" xfId="0" applyFont="1" applyFill="1"/>
    <xf numFmtId="0" fontId="15" fillId="24" borderId="0" xfId="0" applyFont="1" applyFill="1"/>
    <xf numFmtId="0" fontId="14" fillId="24" borderId="0" xfId="0" applyFont="1" applyFill="1" applyBorder="1"/>
    <xf numFmtId="165" fontId="15" fillId="24" borderId="10" xfId="0" applyNumberFormat="1" applyFont="1" applyFill="1" applyBorder="1" applyAlignment="1">
      <alignment horizontal="center" vertical="center" wrapText="1"/>
    </xf>
    <xf numFmtId="165" fontId="36" fillId="24" borderId="10" xfId="0" applyNumberFormat="1" applyFont="1" applyFill="1" applyBorder="1" applyAlignment="1">
      <alignment horizontal="center" vertical="center"/>
    </xf>
    <xf numFmtId="165" fontId="37" fillId="24" borderId="10" xfId="0" applyNumberFormat="1" applyFont="1" applyFill="1" applyBorder="1" applyAlignment="1">
      <alignment horizontal="center" vertical="center"/>
    </xf>
    <xf numFmtId="165" fontId="14" fillId="24" borderId="0" xfId="0" applyNumberFormat="1" applyFont="1" applyFill="1"/>
    <xf numFmtId="165" fontId="14" fillId="24" borderId="10" xfId="0" applyNumberFormat="1" applyFont="1" applyFill="1" applyBorder="1" applyAlignment="1">
      <alignment horizontal="center" vertical="center" textRotation="90" wrapText="1"/>
    </xf>
    <xf numFmtId="165" fontId="14" fillId="24" borderId="10" xfId="37" applyNumberFormat="1" applyFont="1" applyFill="1" applyBorder="1" applyAlignment="1">
      <alignment horizontal="center" vertical="center" textRotation="90" wrapText="1"/>
    </xf>
    <xf numFmtId="49" fontId="14" fillId="24" borderId="0" xfId="0" applyNumberFormat="1" applyFont="1" applyFill="1" applyAlignment="1">
      <alignment horizontal="center"/>
    </xf>
    <xf numFmtId="49" fontId="14" fillId="24" borderId="0" xfId="0" applyNumberFormat="1" applyFont="1" applyFill="1"/>
    <xf numFmtId="165" fontId="14" fillId="0" borderId="0" xfId="0" applyNumberFormat="1" applyFont="1"/>
    <xf numFmtId="165" fontId="50" fillId="24" borderId="0" xfId="54" applyNumberFormat="1" applyFont="1" applyFill="1" applyAlignment="1">
      <alignment vertical="center"/>
    </xf>
    <xf numFmtId="165" fontId="36" fillId="24" borderId="0" xfId="54" applyNumberFormat="1" applyFont="1" applyFill="1" applyAlignment="1">
      <alignment vertical="top"/>
    </xf>
    <xf numFmtId="165" fontId="14" fillId="24" borderId="0" xfId="0" applyNumberFormat="1" applyFont="1" applyFill="1" applyAlignment="1">
      <alignment horizontal="right"/>
    </xf>
    <xf numFmtId="165" fontId="14" fillId="24" borderId="0" xfId="0" applyNumberFormat="1" applyFont="1" applyFill="1" applyAlignment="1">
      <alignment vertical="center"/>
    </xf>
    <xf numFmtId="165" fontId="15" fillId="24" borderId="0" xfId="613" applyNumberFormat="1" applyFont="1" applyFill="1" applyBorder="1" applyAlignment="1"/>
    <xf numFmtId="165" fontId="48" fillId="24" borderId="0" xfId="45" applyNumberFormat="1" applyFont="1" applyFill="1" applyBorder="1" applyAlignment="1">
      <alignment vertical="center"/>
    </xf>
    <xf numFmtId="165" fontId="51" fillId="24" borderId="10" xfId="45" applyNumberFormat="1" applyFont="1" applyFill="1" applyBorder="1" applyAlignment="1">
      <alignment horizontal="center" vertical="center" textRotation="90" wrapText="1"/>
    </xf>
    <xf numFmtId="1" fontId="51" fillId="24" borderId="10" xfId="45" applyNumberFormat="1" applyFont="1" applyFill="1" applyBorder="1" applyAlignment="1">
      <alignment horizontal="center" vertical="center"/>
    </xf>
    <xf numFmtId="49" fontId="51" fillId="24" borderId="10" xfId="45" applyNumberFormat="1" applyFont="1" applyFill="1" applyBorder="1" applyAlignment="1">
      <alignment horizontal="center" vertical="center"/>
    </xf>
    <xf numFmtId="165" fontId="48" fillId="24" borderId="10" xfId="45" applyNumberFormat="1" applyFont="1" applyFill="1" applyBorder="1" applyAlignment="1">
      <alignment horizontal="center" vertical="center"/>
    </xf>
    <xf numFmtId="164" fontId="53" fillId="24" borderId="0" xfId="0" applyNumberFormat="1" applyFont="1" applyFill="1"/>
    <xf numFmtId="165" fontId="53" fillId="24" borderId="0" xfId="0" applyNumberFormat="1" applyFont="1" applyFill="1" applyAlignment="1">
      <alignment horizontal="center" vertical="center"/>
    </xf>
    <xf numFmtId="165" fontId="46" fillId="24" borderId="0" xfId="0" applyNumberFormat="1" applyFont="1" applyFill="1" applyAlignment="1">
      <alignment horizontal="center" vertical="center"/>
    </xf>
    <xf numFmtId="0" fontId="50" fillId="24" borderId="0" xfId="54" applyFont="1" applyFill="1" applyAlignment="1">
      <alignment vertical="center"/>
    </xf>
    <xf numFmtId="0" fontId="36" fillId="24" borderId="0" xfId="54" applyFont="1" applyFill="1" applyAlignment="1">
      <alignment vertical="top"/>
    </xf>
    <xf numFmtId="165" fontId="46" fillId="24" borderId="10" xfId="0" applyNumberFormat="1" applyFont="1" applyFill="1" applyBorder="1" applyAlignment="1">
      <alignment horizontal="center" vertical="center" wrapText="1"/>
    </xf>
    <xf numFmtId="168" fontId="34" fillId="24" borderId="10" xfId="0" applyNumberFormat="1" applyFont="1" applyFill="1" applyBorder="1" applyAlignment="1">
      <alignment horizontal="left" vertical="center" wrapText="1"/>
    </xf>
    <xf numFmtId="0" fontId="48" fillId="24" borderId="0" xfId="44" applyFont="1" applyFill="1" applyBorder="1" applyAlignment="1"/>
    <xf numFmtId="0" fontId="14" fillId="0" borderId="0" xfId="0" applyFont="1" applyAlignment="1"/>
    <xf numFmtId="165" fontId="14" fillId="0" borderId="0" xfId="0" applyNumberFormat="1" applyFont="1" applyFill="1"/>
    <xf numFmtId="165" fontId="40" fillId="0" borderId="0" xfId="37" applyNumberFormat="1" applyFont="1" applyAlignment="1">
      <alignment horizontal="right" vertical="center"/>
    </xf>
    <xf numFmtId="165" fontId="40" fillId="0" borderId="0" xfId="37" applyNumberFormat="1" applyFont="1" applyAlignment="1">
      <alignment horizontal="right"/>
    </xf>
    <xf numFmtId="0" fontId="48" fillId="24" borderId="10" xfId="45" applyFont="1" applyFill="1" applyBorder="1" applyAlignment="1">
      <alignment horizontal="center" vertical="center"/>
    </xf>
    <xf numFmtId="49" fontId="53" fillId="24" borderId="10" xfId="0" applyNumberFormat="1" applyFont="1" applyFill="1" applyBorder="1" applyAlignment="1">
      <alignment horizontal="center" vertical="center" wrapText="1"/>
    </xf>
    <xf numFmtId="165" fontId="15" fillId="24" borderId="0" xfId="0" applyNumberFormat="1" applyFont="1" applyFill="1" applyAlignment="1">
      <alignment horizontal="center" vertical="center"/>
    </xf>
    <xf numFmtId="165" fontId="36" fillId="24" borderId="0" xfId="54" applyNumberFormat="1" applyFont="1" applyFill="1" applyAlignment="1">
      <alignment vertical="center"/>
    </xf>
    <xf numFmtId="165" fontId="36" fillId="24" borderId="0" xfId="54" applyNumberFormat="1" applyFont="1" applyFill="1" applyAlignment="1">
      <alignment horizontal="center" vertical="center"/>
    </xf>
    <xf numFmtId="165" fontId="15" fillId="24" borderId="0" xfId="0" applyNumberFormat="1" applyFont="1" applyFill="1" applyAlignment="1">
      <alignment horizontal="center"/>
    </xf>
    <xf numFmtId="165" fontId="14" fillId="24" borderId="0" xfId="0" applyNumberFormat="1" applyFont="1" applyFill="1" applyAlignment="1">
      <alignment horizontal="center" vertical="center"/>
    </xf>
    <xf numFmtId="164" fontId="51" fillId="24" borderId="10" xfId="45" applyNumberFormat="1" applyFont="1" applyFill="1" applyBorder="1" applyAlignment="1">
      <alignment horizontal="center" vertical="center"/>
    </xf>
    <xf numFmtId="164" fontId="48" fillId="24" borderId="10" xfId="45" applyNumberFormat="1" applyFont="1" applyFill="1" applyBorder="1" applyAlignment="1">
      <alignment horizontal="center" vertical="center"/>
    </xf>
    <xf numFmtId="165" fontId="53" fillId="24" borderId="0" xfId="0" applyNumberFormat="1" applyFont="1" applyFill="1"/>
    <xf numFmtId="165" fontId="46" fillId="24" borderId="0" xfId="0" applyNumberFormat="1" applyFont="1" applyFill="1" applyAlignment="1">
      <alignment horizontal="center"/>
    </xf>
    <xf numFmtId="0" fontId="36" fillId="24" borderId="0" xfId="54" applyFont="1" applyFill="1" applyAlignment="1">
      <alignment horizontal="center" vertical="top"/>
    </xf>
    <xf numFmtId="0" fontId="14" fillId="24" borderId="0" xfId="0" applyFont="1" applyFill="1" applyBorder="1"/>
    <xf numFmtId="0" fontId="14" fillId="24" borderId="10" xfId="0" applyFont="1" applyFill="1" applyBorder="1" applyAlignment="1">
      <alignment horizontal="center" vertical="center" wrapText="1"/>
    </xf>
    <xf numFmtId="0" fontId="14" fillId="24" borderId="10" xfId="0" applyFont="1" applyFill="1" applyBorder="1" applyAlignment="1">
      <alignment horizontal="center" vertical="center" textRotation="90" wrapText="1"/>
    </xf>
    <xf numFmtId="165" fontId="14" fillId="24" borderId="10" xfId="0" applyNumberFormat="1" applyFont="1" applyFill="1" applyBorder="1" applyAlignment="1">
      <alignment horizontal="center" vertical="center" wrapText="1"/>
    </xf>
    <xf numFmtId="165" fontId="14" fillId="24" borderId="13" xfId="0" applyNumberFormat="1" applyFont="1" applyFill="1" applyBorder="1" applyAlignment="1">
      <alignment horizontal="center" vertical="center" wrapText="1"/>
    </xf>
    <xf numFmtId="0" fontId="15" fillId="24" borderId="0" xfId="0" applyFont="1" applyFill="1" applyAlignment="1">
      <alignment horizontal="center"/>
    </xf>
    <xf numFmtId="0" fontId="14" fillId="24" borderId="13" xfId="0" applyFont="1" applyFill="1" applyBorder="1" applyAlignment="1">
      <alignment horizontal="center" vertical="center" wrapText="1"/>
    </xf>
    <xf numFmtId="165" fontId="15" fillId="24" borderId="0" xfId="0" applyNumberFormat="1" applyFont="1" applyFill="1" applyAlignment="1">
      <alignment horizontal="center"/>
    </xf>
    <xf numFmtId="165" fontId="36" fillId="24" borderId="0" xfId="54" applyNumberFormat="1" applyFont="1" applyFill="1" applyAlignment="1">
      <alignment horizontal="center" vertical="top"/>
    </xf>
    <xf numFmtId="165" fontId="51" fillId="24" borderId="10" xfId="45" applyNumberFormat="1" applyFont="1" applyFill="1" applyBorder="1" applyAlignment="1">
      <alignment horizontal="center" vertical="center" wrapText="1"/>
    </xf>
    <xf numFmtId="165" fontId="51" fillId="24" borderId="10" xfId="45" applyNumberFormat="1" applyFont="1" applyFill="1" applyBorder="1" applyAlignment="1">
      <alignment horizontal="center" vertical="center"/>
    </xf>
    <xf numFmtId="0" fontId="51" fillId="24" borderId="10" xfId="45" applyFont="1" applyFill="1" applyBorder="1" applyAlignment="1">
      <alignment horizontal="center" vertical="center"/>
    </xf>
    <xf numFmtId="0" fontId="51" fillId="24" borderId="10" xfId="45" applyFont="1" applyFill="1" applyBorder="1" applyAlignment="1">
      <alignment horizontal="center" vertical="center" wrapText="1"/>
    </xf>
    <xf numFmtId="0" fontId="15" fillId="24" borderId="0" xfId="0" applyFont="1" applyFill="1" applyAlignment="1"/>
    <xf numFmtId="0" fontId="15" fillId="24" borderId="0" xfId="613" applyFont="1" applyFill="1" applyBorder="1" applyAlignment="1"/>
    <xf numFmtId="0" fontId="15" fillId="24" borderId="16" xfId="613" applyFont="1" applyFill="1" applyBorder="1" applyAlignment="1"/>
    <xf numFmtId="0" fontId="51" fillId="24" borderId="10" xfId="45" applyFont="1" applyFill="1" applyBorder="1" applyAlignment="1">
      <alignment vertical="center"/>
    </xf>
    <xf numFmtId="165" fontId="53" fillId="24" borderId="10" xfId="0" applyNumberFormat="1" applyFont="1" applyFill="1" applyBorder="1" applyAlignment="1">
      <alignment horizontal="center" vertical="center" textRotation="90" wrapText="1"/>
    </xf>
    <xf numFmtId="169" fontId="51" fillId="24" borderId="10" xfId="45" applyNumberFormat="1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 wrapText="1"/>
    </xf>
    <xf numFmtId="0" fontId="14" fillId="24" borderId="0" xfId="0" applyFont="1" applyFill="1" applyBorder="1"/>
    <xf numFmtId="165" fontId="14" fillId="24" borderId="10" xfId="0" applyNumberFormat="1" applyFont="1" applyFill="1" applyBorder="1" applyAlignment="1">
      <alignment horizontal="center" vertical="center" wrapText="1"/>
    </xf>
    <xf numFmtId="165" fontId="14" fillId="24" borderId="10" xfId="0" applyNumberFormat="1" applyFont="1" applyFill="1" applyBorder="1" applyAlignment="1">
      <alignment horizontal="center" vertical="center"/>
    </xf>
    <xf numFmtId="165" fontId="51" fillId="24" borderId="10" xfId="45" applyNumberFormat="1" applyFont="1" applyFill="1" applyBorder="1" applyAlignment="1">
      <alignment horizontal="center" vertical="center"/>
    </xf>
    <xf numFmtId="1" fontId="53" fillId="24" borderId="10" xfId="0" applyNumberFormat="1" applyFont="1" applyFill="1" applyBorder="1" applyAlignment="1">
      <alignment horizontal="center" vertical="center" wrapText="1"/>
    </xf>
    <xf numFmtId="168" fontId="38" fillId="24" borderId="10" xfId="0" applyNumberFormat="1" applyFont="1" applyFill="1" applyBorder="1" applyAlignment="1">
      <alignment horizontal="left" vertical="center" wrapText="1"/>
    </xf>
    <xf numFmtId="49" fontId="46" fillId="24" borderId="10" xfId="0" applyNumberFormat="1" applyFont="1" applyFill="1" applyBorder="1" applyAlignment="1">
      <alignment horizontal="center" vertical="center" wrapText="1"/>
    </xf>
    <xf numFmtId="165" fontId="51" fillId="24" borderId="10" xfId="45" applyNumberFormat="1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 wrapText="1"/>
    </xf>
    <xf numFmtId="0" fontId="14" fillId="24" borderId="0" xfId="0" applyFont="1" applyFill="1" applyBorder="1"/>
    <xf numFmtId="165" fontId="14" fillId="24" borderId="10" xfId="0" applyNumberFormat="1" applyFont="1" applyFill="1" applyBorder="1" applyAlignment="1">
      <alignment horizontal="center" vertical="center" wrapText="1"/>
    </xf>
    <xf numFmtId="165" fontId="51" fillId="24" borderId="10" xfId="45" applyNumberFormat="1" applyFont="1" applyFill="1" applyBorder="1" applyAlignment="1">
      <alignment horizontal="center" vertical="center"/>
    </xf>
    <xf numFmtId="0" fontId="14" fillId="24" borderId="0" xfId="37" applyFill="1"/>
    <xf numFmtId="0" fontId="41" fillId="24" borderId="0" xfId="37" applyFont="1" applyFill="1" applyAlignment="1">
      <alignment horizontal="center"/>
    </xf>
    <xf numFmtId="0" fontId="14" fillId="24" borderId="0" xfId="37" applyFill="1" applyAlignment="1">
      <alignment horizontal="center"/>
    </xf>
    <xf numFmtId="0" fontId="48" fillId="24" borderId="10" xfId="37" applyFont="1" applyFill="1" applyBorder="1" applyAlignment="1">
      <alignment horizontal="center" vertical="center" wrapText="1"/>
    </xf>
    <xf numFmtId="2" fontId="48" fillId="24" borderId="10" xfId="37" applyNumberFormat="1" applyFont="1" applyFill="1" applyBorder="1" applyAlignment="1">
      <alignment horizontal="center" vertical="center" wrapText="1"/>
    </xf>
    <xf numFmtId="0" fontId="51" fillId="24" borderId="10" xfId="37" applyFont="1" applyFill="1" applyBorder="1" applyAlignment="1">
      <alignment horizontal="center" vertical="center" wrapText="1"/>
    </xf>
    <xf numFmtId="0" fontId="48" fillId="24" borderId="10" xfId="37" applyFont="1" applyFill="1" applyBorder="1" applyAlignment="1">
      <alignment vertical="center" wrapText="1"/>
    </xf>
    <xf numFmtId="0" fontId="51" fillId="24" borderId="10" xfId="37" applyFont="1" applyFill="1" applyBorder="1" applyAlignment="1">
      <alignment vertical="center" wrapText="1"/>
    </xf>
    <xf numFmtId="2" fontId="51" fillId="24" borderId="10" xfId="37" applyNumberFormat="1" applyFont="1" applyFill="1" applyBorder="1" applyAlignment="1">
      <alignment horizontal="center" vertical="center" wrapText="1"/>
    </xf>
    <xf numFmtId="14" fontId="51" fillId="24" borderId="10" xfId="37" applyNumberFormat="1" applyFont="1" applyFill="1" applyBorder="1" applyAlignment="1">
      <alignment horizontal="center" vertical="center" wrapText="1"/>
    </xf>
    <xf numFmtId="0" fontId="51" fillId="24" borderId="10" xfId="37" applyFont="1" applyFill="1" applyBorder="1" applyAlignment="1">
      <alignment horizontal="left" vertical="center" wrapText="1" indent="3"/>
    </xf>
    <xf numFmtId="0" fontId="51" fillId="24" borderId="10" xfId="37" applyFont="1" applyFill="1" applyBorder="1" applyAlignment="1">
      <alignment horizontal="left" vertical="center" wrapText="1" indent="1"/>
    </xf>
    <xf numFmtId="0" fontId="57" fillId="24" borderId="10" xfId="37" applyFont="1" applyFill="1" applyBorder="1" applyAlignment="1">
      <alignment horizontal="center" vertical="center" wrapText="1"/>
    </xf>
    <xf numFmtId="0" fontId="51" fillId="24" borderId="10" xfId="37" applyFont="1" applyFill="1" applyBorder="1" applyAlignment="1">
      <alignment horizontal="left" vertical="center" wrapText="1" indent="5"/>
    </xf>
    <xf numFmtId="0" fontId="51" fillId="24" borderId="10" xfId="37" applyFont="1" applyFill="1" applyBorder="1" applyAlignment="1">
      <alignment horizontal="right" vertical="center" wrapText="1"/>
    </xf>
    <xf numFmtId="0" fontId="57" fillId="24" borderId="10" xfId="37" applyFont="1" applyFill="1" applyBorder="1" applyAlignment="1">
      <alignment vertical="center" wrapText="1"/>
    </xf>
    <xf numFmtId="0" fontId="51" fillId="24" borderId="10" xfId="37" applyFont="1" applyFill="1" applyBorder="1" applyAlignment="1">
      <alignment horizontal="left" vertical="center" wrapText="1" indent="2"/>
    </xf>
    <xf numFmtId="170" fontId="51" fillId="24" borderId="10" xfId="45" applyNumberFormat="1" applyFont="1" applyFill="1" applyBorder="1" applyAlignment="1">
      <alignment horizontal="center" vertical="center"/>
    </xf>
    <xf numFmtId="170" fontId="48" fillId="24" borderId="10" xfId="45" applyNumberFormat="1" applyFont="1" applyFill="1" applyBorder="1" applyAlignment="1">
      <alignment horizontal="center" vertical="center"/>
    </xf>
    <xf numFmtId="165" fontId="51" fillId="24" borderId="10" xfId="45" applyNumberFormat="1" applyFont="1" applyFill="1" applyBorder="1" applyAlignment="1">
      <alignment horizontal="center" vertical="center"/>
    </xf>
    <xf numFmtId="4" fontId="53" fillId="24" borderId="10" xfId="0" applyNumberFormat="1" applyFont="1" applyFill="1" applyBorder="1" applyAlignment="1">
      <alignment horizontal="center" vertical="center" wrapText="1"/>
    </xf>
    <xf numFmtId="165" fontId="14" fillId="24" borderId="0" xfId="0" applyNumberFormat="1" applyFont="1" applyFill="1" applyBorder="1"/>
    <xf numFmtId="165" fontId="51" fillId="0" borderId="10" xfId="45" applyNumberFormat="1" applyFont="1" applyFill="1" applyBorder="1" applyAlignment="1">
      <alignment horizontal="center" vertical="center"/>
    </xf>
    <xf numFmtId="164" fontId="51" fillId="0" borderId="10" xfId="45" applyNumberFormat="1" applyFont="1" applyFill="1" applyBorder="1" applyAlignment="1">
      <alignment horizontal="center" vertical="center"/>
    </xf>
    <xf numFmtId="170" fontId="51" fillId="0" borderId="10" xfId="45" applyNumberFormat="1" applyFont="1" applyFill="1" applyBorder="1" applyAlignment="1">
      <alignment horizontal="center" vertical="center"/>
    </xf>
    <xf numFmtId="0" fontId="14" fillId="24" borderId="10" xfId="0" applyFont="1" applyFill="1" applyBorder="1" applyAlignment="1">
      <alignment horizontal="center" vertical="center" wrapText="1"/>
    </xf>
    <xf numFmtId="164" fontId="53" fillId="24" borderId="10" xfId="0" applyNumberFormat="1" applyFont="1" applyFill="1" applyBorder="1" applyAlignment="1">
      <alignment horizontal="center" vertical="center" textRotation="90" wrapText="1"/>
    </xf>
    <xf numFmtId="165" fontId="53" fillId="24" borderId="10" xfId="0" applyNumberFormat="1" applyFont="1" applyFill="1" applyBorder="1" applyAlignment="1">
      <alignment horizontal="center" vertical="center" wrapText="1"/>
    </xf>
    <xf numFmtId="165" fontId="53" fillId="24" borderId="10" xfId="0" applyNumberFormat="1" applyFont="1" applyFill="1" applyBorder="1" applyAlignment="1">
      <alignment horizontal="center" vertical="center" wrapText="1"/>
    </xf>
    <xf numFmtId="0" fontId="41" fillId="24" borderId="0" xfId="0" applyFont="1" applyFill="1" applyAlignment="1">
      <alignment horizontal="center" vertical="center"/>
    </xf>
    <xf numFmtId="0" fontId="40" fillId="24" borderId="0" xfId="0" applyFont="1" applyFill="1" applyAlignment="1">
      <alignment horizontal="center"/>
    </xf>
    <xf numFmtId="0" fontId="14" fillId="24" borderId="0" xfId="0" applyFont="1" applyFill="1" applyAlignment="1">
      <alignment horizontal="center"/>
    </xf>
    <xf numFmtId="0" fontId="14" fillId="24" borderId="10" xfId="0" applyFont="1" applyFill="1" applyBorder="1" applyAlignment="1">
      <alignment horizontal="center" vertical="center" wrapText="1"/>
    </xf>
    <xf numFmtId="164" fontId="53" fillId="24" borderId="10" xfId="0" applyNumberFormat="1" applyFont="1" applyFill="1" applyBorder="1" applyAlignment="1">
      <alignment horizontal="center" vertical="center" textRotation="90" wrapText="1"/>
    </xf>
    <xf numFmtId="0" fontId="53" fillId="24" borderId="10" xfId="0" applyFont="1" applyFill="1" applyBorder="1" applyAlignment="1">
      <alignment horizontal="center" vertical="center" wrapText="1"/>
    </xf>
    <xf numFmtId="0" fontId="41" fillId="24" borderId="0" xfId="0" applyFont="1" applyFill="1" applyAlignment="1">
      <alignment horizontal="center"/>
    </xf>
    <xf numFmtId="0" fontId="49" fillId="24" borderId="0" xfId="54" applyFont="1" applyFill="1" applyAlignment="1">
      <alignment horizontal="center" vertical="center"/>
    </xf>
    <xf numFmtId="0" fontId="36" fillId="24" borderId="0" xfId="54" applyFont="1" applyFill="1" applyAlignment="1">
      <alignment horizontal="center" vertical="top"/>
    </xf>
    <xf numFmtId="0" fontId="15" fillId="24" borderId="0" xfId="0" applyFont="1" applyFill="1" applyAlignment="1">
      <alignment horizontal="center"/>
    </xf>
    <xf numFmtId="0" fontId="14" fillId="24" borderId="12" xfId="0" applyFont="1" applyFill="1" applyBorder="1" applyAlignment="1">
      <alignment horizontal="center" vertical="center" wrapText="1"/>
    </xf>
    <xf numFmtId="0" fontId="14" fillId="24" borderId="17" xfId="0" applyFont="1" applyFill="1" applyBorder="1" applyAlignment="1">
      <alignment horizontal="center" vertical="center" wrapText="1"/>
    </xf>
    <xf numFmtId="165" fontId="14" fillId="24" borderId="12" xfId="0" applyNumberFormat="1" applyFont="1" applyFill="1" applyBorder="1" applyAlignment="1">
      <alignment horizontal="center" vertical="center" wrapText="1"/>
    </xf>
    <xf numFmtId="165" fontId="14" fillId="24" borderId="17" xfId="0" applyNumberFormat="1" applyFont="1" applyFill="1" applyBorder="1" applyAlignment="1">
      <alignment horizontal="center" vertical="center" wrapText="1"/>
    </xf>
    <xf numFmtId="165" fontId="14" fillId="24" borderId="15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36" fillId="24" borderId="0" xfId="54" applyFont="1" applyFill="1" applyAlignment="1">
      <alignment horizontal="center" vertical="center"/>
    </xf>
    <xf numFmtId="165" fontId="14" fillId="24" borderId="10" xfId="0" applyNumberFormat="1" applyFont="1" applyFill="1" applyBorder="1" applyAlignment="1">
      <alignment horizontal="center" vertical="center" wrapText="1"/>
    </xf>
    <xf numFmtId="0" fontId="14" fillId="24" borderId="10" xfId="0" applyFont="1" applyFill="1" applyBorder="1" applyAlignment="1">
      <alignment horizontal="center" vertical="center" textRotation="90" wrapText="1"/>
    </xf>
    <xf numFmtId="165" fontId="48" fillId="24" borderId="0" xfId="44" applyNumberFormat="1" applyFont="1" applyFill="1" applyBorder="1" applyAlignment="1">
      <alignment horizontal="center"/>
    </xf>
    <xf numFmtId="165" fontId="15" fillId="24" borderId="0" xfId="0" applyNumberFormat="1" applyFont="1" applyFill="1" applyAlignment="1">
      <alignment horizontal="center"/>
    </xf>
    <xf numFmtId="165" fontId="49" fillId="24" borderId="0" xfId="54" applyNumberFormat="1" applyFont="1" applyFill="1" applyAlignment="1">
      <alignment horizontal="center" vertical="center"/>
    </xf>
    <xf numFmtId="165" fontId="36" fillId="24" borderId="0" xfId="54" applyNumberFormat="1" applyFont="1" applyFill="1" applyAlignment="1">
      <alignment horizontal="center" vertical="top"/>
    </xf>
    <xf numFmtId="165" fontId="15" fillId="24" borderId="16" xfId="613" applyNumberFormat="1" applyFont="1" applyFill="1" applyBorder="1" applyAlignment="1">
      <alignment horizontal="center"/>
    </xf>
    <xf numFmtId="165" fontId="51" fillId="24" borderId="10" xfId="45" applyNumberFormat="1" applyFont="1" applyFill="1" applyBorder="1" applyAlignment="1">
      <alignment horizontal="center" vertical="center" wrapText="1"/>
    </xf>
    <xf numFmtId="49" fontId="51" fillId="24" borderId="10" xfId="45" applyNumberFormat="1" applyFont="1" applyFill="1" applyBorder="1" applyAlignment="1">
      <alignment horizontal="center" vertical="center" wrapText="1"/>
    </xf>
    <xf numFmtId="165" fontId="51" fillId="24" borderId="10" xfId="45" applyNumberFormat="1" applyFont="1" applyFill="1" applyBorder="1" applyAlignment="1">
      <alignment horizontal="center" vertical="center"/>
    </xf>
    <xf numFmtId="165" fontId="51" fillId="24" borderId="12" xfId="45" applyNumberFormat="1" applyFont="1" applyFill="1" applyBorder="1" applyAlignment="1">
      <alignment horizontal="center" vertical="center"/>
    </xf>
    <xf numFmtId="165" fontId="51" fillId="24" borderId="17" xfId="45" applyNumberFormat="1" applyFont="1" applyFill="1" applyBorder="1" applyAlignment="1">
      <alignment horizontal="center" vertical="center"/>
    </xf>
    <xf numFmtId="165" fontId="51" fillId="24" borderId="15" xfId="45" applyNumberFormat="1" applyFont="1" applyFill="1" applyBorder="1" applyAlignment="1">
      <alignment horizontal="center" vertical="center"/>
    </xf>
    <xf numFmtId="0" fontId="51" fillId="24" borderId="10" xfId="45" applyFont="1" applyFill="1" applyBorder="1" applyAlignment="1">
      <alignment horizontal="center" vertical="center"/>
    </xf>
    <xf numFmtId="0" fontId="51" fillId="24" borderId="10" xfId="45" applyFont="1" applyFill="1" applyBorder="1" applyAlignment="1">
      <alignment horizontal="center" vertical="center" wrapText="1"/>
    </xf>
    <xf numFmtId="0" fontId="55" fillId="24" borderId="0" xfId="44" applyFont="1" applyFill="1" applyBorder="1" applyAlignment="1">
      <alignment horizontal="center"/>
    </xf>
    <xf numFmtId="0" fontId="50" fillId="24" borderId="0" xfId="54" applyFont="1" applyFill="1" applyAlignment="1">
      <alignment horizontal="center"/>
    </xf>
    <xf numFmtId="0" fontId="15" fillId="24" borderId="16" xfId="613" applyFont="1" applyFill="1" applyBorder="1" applyAlignment="1">
      <alignment horizontal="center"/>
    </xf>
    <xf numFmtId="0" fontId="51" fillId="24" borderId="11" xfId="45" applyFont="1" applyFill="1" applyBorder="1" applyAlignment="1">
      <alignment horizontal="center" vertical="center" wrapText="1"/>
    </xf>
    <xf numFmtId="0" fontId="51" fillId="24" borderId="14" xfId="45" applyFont="1" applyFill="1" applyBorder="1" applyAlignment="1">
      <alignment horizontal="center" vertical="center" wrapText="1"/>
    </xf>
    <xf numFmtId="0" fontId="51" fillId="24" borderId="13" xfId="45" applyFont="1" applyFill="1" applyBorder="1" applyAlignment="1">
      <alignment horizontal="center" vertical="center" wrapText="1"/>
    </xf>
    <xf numFmtId="0" fontId="51" fillId="24" borderId="10" xfId="45" applyFont="1" applyFill="1" applyBorder="1" applyAlignment="1">
      <alignment vertical="center" wrapText="1"/>
    </xf>
    <xf numFmtId="0" fontId="48" fillId="24" borderId="10" xfId="37" applyFont="1" applyFill="1" applyBorder="1" applyAlignment="1">
      <alignment horizontal="center" vertical="center" wrapText="1"/>
    </xf>
    <xf numFmtId="0" fontId="48" fillId="24" borderId="10" xfId="37" applyFont="1" applyFill="1" applyBorder="1" applyAlignment="1">
      <alignment horizontal="justify" vertical="center" wrapText="1"/>
    </xf>
    <xf numFmtId="0" fontId="41" fillId="24" borderId="0" xfId="37" applyFont="1" applyFill="1" applyAlignment="1">
      <alignment horizontal="center"/>
    </xf>
    <xf numFmtId="0" fontId="14" fillId="24" borderId="16" xfId="37" applyFill="1" applyBorder="1" applyAlignment="1">
      <alignment horizontal="center"/>
    </xf>
    <xf numFmtId="0" fontId="56" fillId="24" borderId="0" xfId="37" applyFont="1" applyFill="1" applyAlignment="1">
      <alignment horizontal="center"/>
    </xf>
    <xf numFmtId="0" fontId="48" fillId="24" borderId="10" xfId="37" applyFont="1" applyFill="1" applyBorder="1" applyAlignment="1">
      <alignment vertical="center" wrapText="1"/>
    </xf>
    <xf numFmtId="165" fontId="53" fillId="24" borderId="0" xfId="0" applyNumberFormat="1" applyFont="1" applyFill="1" applyAlignment="1">
      <alignment horizontal="right"/>
    </xf>
    <xf numFmtId="0" fontId="14" fillId="24" borderId="0" xfId="37" applyFill="1" applyAlignment="1">
      <alignment horizontal="right"/>
    </xf>
  </cellXfs>
  <cellStyles count="1127">
    <cellStyle name="20% — акцент1" xfId="1" builtinId="30" customBuiltin="1"/>
    <cellStyle name="20% - Акцент1 2" xfId="59"/>
    <cellStyle name="20% — акцент2" xfId="2" builtinId="34" customBuiltin="1"/>
    <cellStyle name="20% - Акцент2 2" xfId="60"/>
    <cellStyle name="20% — акцент3" xfId="3" builtinId="38" customBuiltin="1"/>
    <cellStyle name="20% - Акцент3 2" xfId="61"/>
    <cellStyle name="20% — акцент4" xfId="4" builtinId="42" customBuiltin="1"/>
    <cellStyle name="20% - Акцент4 2" xfId="62"/>
    <cellStyle name="20% — акцент5" xfId="5" builtinId="46" customBuiltin="1"/>
    <cellStyle name="20% - Акцент5 2" xfId="63"/>
    <cellStyle name="20% — акцент6" xfId="6" builtinId="50" customBuiltin="1"/>
    <cellStyle name="20% - Акцент6 2" xfId="64"/>
    <cellStyle name="40% — акцент1" xfId="7" builtinId="31" customBuiltin="1"/>
    <cellStyle name="40% - Акцент1 2" xfId="65"/>
    <cellStyle name="40% — акцент2" xfId="8" builtinId="35" customBuiltin="1"/>
    <cellStyle name="40% - Акцент2 2" xfId="66"/>
    <cellStyle name="40% — акцент3" xfId="9" builtinId="39" customBuiltin="1"/>
    <cellStyle name="40% - Акцент3 2" xfId="67"/>
    <cellStyle name="40% — акцент4" xfId="10" builtinId="43" customBuiltin="1"/>
    <cellStyle name="40% - Акцент4 2" xfId="68"/>
    <cellStyle name="40% — акцент5" xfId="11" builtinId="47" customBuiltin="1"/>
    <cellStyle name="40% - Акцент5 2" xfId="69"/>
    <cellStyle name="40% — акцент6" xfId="12" builtinId="51" customBuiltin="1"/>
    <cellStyle name="40% - Акцент6 2" xfId="70"/>
    <cellStyle name="60% — акцент1" xfId="13" builtinId="32" customBuiltin="1"/>
    <cellStyle name="60% - Акцент1 2" xfId="71"/>
    <cellStyle name="60% — акцент2" xfId="14" builtinId="36" customBuiltin="1"/>
    <cellStyle name="60% - Акцент2 2" xfId="72"/>
    <cellStyle name="60% — акцент3" xfId="15" builtinId="40" customBuiltin="1"/>
    <cellStyle name="60% - Акцент3 2" xfId="73"/>
    <cellStyle name="60% — акцент4" xfId="16" builtinId="44" customBuiltin="1"/>
    <cellStyle name="60% - Акцент4 2" xfId="74"/>
    <cellStyle name="60% — акцент5" xfId="17" builtinId="48" customBuiltin="1"/>
    <cellStyle name="60% - Акцент5 2" xfId="75"/>
    <cellStyle name="60% —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2 2" xfId="47"/>
    <cellStyle name="Обычный 2" xfId="36"/>
    <cellStyle name="Обычный 2 26 2" xfId="107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442"/>
    <cellStyle name="Обычный 6 10 2" xfId="956"/>
    <cellStyle name="Обычный 6 11" xfId="614"/>
    <cellStyle name="Обычный 6 2" xfId="52"/>
    <cellStyle name="Обычный 6 2 10" xfId="274"/>
    <cellStyle name="Обычный 6 2 10 2" xfId="788"/>
    <cellStyle name="Обычный 6 2 11" xfId="445"/>
    <cellStyle name="Обычный 6 2 11 2" xfId="959"/>
    <cellStyle name="Обычный 6 2 12" xfId="617"/>
    <cellStyle name="Обычный 6 2 2" xfId="53"/>
    <cellStyle name="Обычный 6 2 2 10" xfId="446"/>
    <cellStyle name="Обычный 6 2 2 10 2" xfId="960"/>
    <cellStyle name="Обычный 6 2 2 11" xfId="618"/>
    <cellStyle name="Обычный 6 2 2 2" xfId="109"/>
    <cellStyle name="Обычный 6 2 2 2 2" xfId="126"/>
    <cellStyle name="Обычный 6 2 2 2 2 2" xfId="130"/>
    <cellStyle name="Обычный 6 2 2 2 2 2 2" xfId="131"/>
    <cellStyle name="Обычный 6 2 2 2 2 2 2 2" xfId="302"/>
    <cellStyle name="Обычный 6 2 2 2 2 2 2 2 2" xfId="816"/>
    <cellStyle name="Обычный 6 2 2 2 2 2 2 3" xfId="473"/>
    <cellStyle name="Обычный 6 2 2 2 2 2 2 3 2" xfId="987"/>
    <cellStyle name="Обычный 6 2 2 2 2 2 2 4" xfId="645"/>
    <cellStyle name="Обычный 6 2 2 2 2 2 3" xfId="132"/>
    <cellStyle name="Обычный 6 2 2 2 2 2 3 2" xfId="303"/>
    <cellStyle name="Обычный 6 2 2 2 2 2 3 2 2" xfId="817"/>
    <cellStyle name="Обычный 6 2 2 2 2 2 3 3" xfId="474"/>
    <cellStyle name="Обычный 6 2 2 2 2 2 3 3 2" xfId="988"/>
    <cellStyle name="Обычный 6 2 2 2 2 2 3 4" xfId="646"/>
    <cellStyle name="Обычный 6 2 2 2 2 2 4" xfId="301"/>
    <cellStyle name="Обычный 6 2 2 2 2 2 4 2" xfId="815"/>
    <cellStyle name="Обычный 6 2 2 2 2 2 5" xfId="472"/>
    <cellStyle name="Обычный 6 2 2 2 2 2 5 2" xfId="986"/>
    <cellStyle name="Обычный 6 2 2 2 2 2 6" xfId="644"/>
    <cellStyle name="Обычный 6 2 2 2 2 3" xfId="133"/>
    <cellStyle name="Обычный 6 2 2 2 2 3 2" xfId="304"/>
    <cellStyle name="Обычный 6 2 2 2 2 3 2 2" xfId="818"/>
    <cellStyle name="Обычный 6 2 2 2 2 3 3" xfId="475"/>
    <cellStyle name="Обычный 6 2 2 2 2 3 3 2" xfId="989"/>
    <cellStyle name="Обычный 6 2 2 2 2 3 4" xfId="647"/>
    <cellStyle name="Обычный 6 2 2 2 2 4" xfId="134"/>
    <cellStyle name="Обычный 6 2 2 2 2 4 2" xfId="305"/>
    <cellStyle name="Обычный 6 2 2 2 2 4 2 2" xfId="819"/>
    <cellStyle name="Обычный 6 2 2 2 2 4 3" xfId="476"/>
    <cellStyle name="Обычный 6 2 2 2 2 4 3 2" xfId="990"/>
    <cellStyle name="Обычный 6 2 2 2 2 4 4" xfId="648"/>
    <cellStyle name="Обычный 6 2 2 2 2 5" xfId="297"/>
    <cellStyle name="Обычный 6 2 2 2 2 5 2" xfId="811"/>
    <cellStyle name="Обычный 6 2 2 2 2 6" xfId="468"/>
    <cellStyle name="Обычный 6 2 2 2 2 6 2" xfId="982"/>
    <cellStyle name="Обычный 6 2 2 2 2 7" xfId="640"/>
    <cellStyle name="Обычный 6 2 2 2 3" xfId="128"/>
    <cellStyle name="Обычный 6 2 2 2 3 2" xfId="135"/>
    <cellStyle name="Обычный 6 2 2 2 3 2 2" xfId="306"/>
    <cellStyle name="Обычный 6 2 2 2 3 2 2 2" xfId="820"/>
    <cellStyle name="Обычный 6 2 2 2 3 2 3" xfId="477"/>
    <cellStyle name="Обычный 6 2 2 2 3 2 3 2" xfId="991"/>
    <cellStyle name="Обычный 6 2 2 2 3 2 4" xfId="649"/>
    <cellStyle name="Обычный 6 2 2 2 3 3" xfId="136"/>
    <cellStyle name="Обычный 6 2 2 2 3 3 2" xfId="307"/>
    <cellStyle name="Обычный 6 2 2 2 3 3 2 2" xfId="821"/>
    <cellStyle name="Обычный 6 2 2 2 3 3 3" xfId="478"/>
    <cellStyle name="Обычный 6 2 2 2 3 3 3 2" xfId="992"/>
    <cellStyle name="Обычный 6 2 2 2 3 3 4" xfId="650"/>
    <cellStyle name="Обычный 6 2 2 2 3 4" xfId="299"/>
    <cellStyle name="Обычный 6 2 2 2 3 4 2" xfId="813"/>
    <cellStyle name="Обычный 6 2 2 2 3 5" xfId="470"/>
    <cellStyle name="Обычный 6 2 2 2 3 5 2" xfId="984"/>
    <cellStyle name="Обычный 6 2 2 2 3 6" xfId="642"/>
    <cellStyle name="Обычный 6 2 2 2 4" xfId="137"/>
    <cellStyle name="Обычный 6 2 2 2 4 2" xfId="308"/>
    <cellStyle name="Обычный 6 2 2 2 4 2 2" xfId="822"/>
    <cellStyle name="Обычный 6 2 2 2 4 3" xfId="479"/>
    <cellStyle name="Обычный 6 2 2 2 4 3 2" xfId="993"/>
    <cellStyle name="Обычный 6 2 2 2 4 4" xfId="651"/>
    <cellStyle name="Обычный 6 2 2 2 5" xfId="138"/>
    <cellStyle name="Обычный 6 2 2 2 5 2" xfId="309"/>
    <cellStyle name="Обычный 6 2 2 2 5 2 2" xfId="823"/>
    <cellStyle name="Обычный 6 2 2 2 5 3" xfId="480"/>
    <cellStyle name="Обычный 6 2 2 2 5 3 2" xfId="994"/>
    <cellStyle name="Обычный 6 2 2 2 5 4" xfId="652"/>
    <cellStyle name="Обычный 6 2 2 2 6" xfId="280"/>
    <cellStyle name="Обычный 6 2 2 2 6 2" xfId="794"/>
    <cellStyle name="Обычный 6 2 2 2 7" xfId="451"/>
    <cellStyle name="Обычный 6 2 2 2 7 2" xfId="965"/>
    <cellStyle name="Обычный 6 2 2 2 8" xfId="623"/>
    <cellStyle name="Обычный 6 2 2 3" xfId="121"/>
    <cellStyle name="Обычный 6 2 2 3 2" xfId="139"/>
    <cellStyle name="Обычный 6 2 2 3 2 2" xfId="140"/>
    <cellStyle name="Обычный 6 2 2 3 2 2 2" xfId="311"/>
    <cellStyle name="Обычный 6 2 2 3 2 2 2 2" xfId="825"/>
    <cellStyle name="Обычный 6 2 2 3 2 2 3" xfId="482"/>
    <cellStyle name="Обычный 6 2 2 3 2 2 3 2" xfId="996"/>
    <cellStyle name="Обычный 6 2 2 3 2 2 4" xfId="654"/>
    <cellStyle name="Обычный 6 2 2 3 2 3" xfId="141"/>
    <cellStyle name="Обычный 6 2 2 3 2 3 2" xfId="312"/>
    <cellStyle name="Обычный 6 2 2 3 2 3 2 2" xfId="826"/>
    <cellStyle name="Обычный 6 2 2 3 2 3 3" xfId="483"/>
    <cellStyle name="Обычный 6 2 2 3 2 3 3 2" xfId="997"/>
    <cellStyle name="Обычный 6 2 2 3 2 3 4" xfId="655"/>
    <cellStyle name="Обычный 6 2 2 3 2 4" xfId="310"/>
    <cellStyle name="Обычный 6 2 2 3 2 4 2" xfId="824"/>
    <cellStyle name="Обычный 6 2 2 3 2 5" xfId="481"/>
    <cellStyle name="Обычный 6 2 2 3 2 5 2" xfId="995"/>
    <cellStyle name="Обычный 6 2 2 3 2 6" xfId="653"/>
    <cellStyle name="Обычный 6 2 2 3 3" xfId="142"/>
    <cellStyle name="Обычный 6 2 2 3 3 2" xfId="313"/>
    <cellStyle name="Обычный 6 2 2 3 3 2 2" xfId="827"/>
    <cellStyle name="Обычный 6 2 2 3 3 3" xfId="484"/>
    <cellStyle name="Обычный 6 2 2 3 3 3 2" xfId="998"/>
    <cellStyle name="Обычный 6 2 2 3 3 4" xfId="656"/>
    <cellStyle name="Обычный 6 2 2 3 4" xfId="143"/>
    <cellStyle name="Обычный 6 2 2 3 4 2" xfId="314"/>
    <cellStyle name="Обычный 6 2 2 3 4 2 2" xfId="828"/>
    <cellStyle name="Обычный 6 2 2 3 4 3" xfId="485"/>
    <cellStyle name="Обычный 6 2 2 3 4 3 2" xfId="999"/>
    <cellStyle name="Обычный 6 2 2 3 4 4" xfId="657"/>
    <cellStyle name="Обычный 6 2 2 3 5" xfId="292"/>
    <cellStyle name="Обычный 6 2 2 3 5 2" xfId="806"/>
    <cellStyle name="Обычный 6 2 2 3 6" xfId="463"/>
    <cellStyle name="Обычный 6 2 2 3 6 2" xfId="977"/>
    <cellStyle name="Обычный 6 2 2 3 7" xfId="635"/>
    <cellStyle name="Обычный 6 2 2 4" xfId="114"/>
    <cellStyle name="Обычный 6 2 2 4 2" xfId="144"/>
    <cellStyle name="Обычный 6 2 2 4 2 2" xfId="145"/>
    <cellStyle name="Обычный 6 2 2 4 2 2 2" xfId="316"/>
    <cellStyle name="Обычный 6 2 2 4 2 2 2 2" xfId="830"/>
    <cellStyle name="Обычный 6 2 2 4 2 2 3" xfId="487"/>
    <cellStyle name="Обычный 6 2 2 4 2 2 3 2" xfId="1001"/>
    <cellStyle name="Обычный 6 2 2 4 2 2 4" xfId="659"/>
    <cellStyle name="Обычный 6 2 2 4 2 3" xfId="146"/>
    <cellStyle name="Обычный 6 2 2 4 2 3 2" xfId="317"/>
    <cellStyle name="Обычный 6 2 2 4 2 3 2 2" xfId="831"/>
    <cellStyle name="Обычный 6 2 2 4 2 3 3" xfId="488"/>
    <cellStyle name="Обычный 6 2 2 4 2 3 3 2" xfId="1002"/>
    <cellStyle name="Обычный 6 2 2 4 2 3 4" xfId="660"/>
    <cellStyle name="Обычный 6 2 2 4 2 4" xfId="315"/>
    <cellStyle name="Обычный 6 2 2 4 2 4 2" xfId="829"/>
    <cellStyle name="Обычный 6 2 2 4 2 5" xfId="486"/>
    <cellStyle name="Обычный 6 2 2 4 2 5 2" xfId="1000"/>
    <cellStyle name="Обычный 6 2 2 4 2 6" xfId="658"/>
    <cellStyle name="Обычный 6 2 2 4 3" xfId="147"/>
    <cellStyle name="Обычный 6 2 2 4 3 2" xfId="318"/>
    <cellStyle name="Обычный 6 2 2 4 3 2 2" xfId="832"/>
    <cellStyle name="Обычный 6 2 2 4 3 3" xfId="489"/>
    <cellStyle name="Обычный 6 2 2 4 3 3 2" xfId="1003"/>
    <cellStyle name="Обычный 6 2 2 4 3 4" xfId="661"/>
    <cellStyle name="Обычный 6 2 2 4 4" xfId="148"/>
    <cellStyle name="Обычный 6 2 2 4 4 2" xfId="319"/>
    <cellStyle name="Обычный 6 2 2 4 4 2 2" xfId="833"/>
    <cellStyle name="Обычный 6 2 2 4 4 3" xfId="490"/>
    <cellStyle name="Обычный 6 2 2 4 4 3 2" xfId="1004"/>
    <cellStyle name="Обычный 6 2 2 4 4 4" xfId="662"/>
    <cellStyle name="Обычный 6 2 2 4 5" xfId="285"/>
    <cellStyle name="Обычный 6 2 2 4 5 2" xfId="799"/>
    <cellStyle name="Обычный 6 2 2 4 6" xfId="456"/>
    <cellStyle name="Обычный 6 2 2 4 6 2" xfId="970"/>
    <cellStyle name="Обычный 6 2 2 4 7" xfId="628"/>
    <cellStyle name="Обычный 6 2 2 5" xfId="149"/>
    <cellStyle name="Обычный 6 2 2 5 2" xfId="150"/>
    <cellStyle name="Обычный 6 2 2 5 2 2" xfId="321"/>
    <cellStyle name="Обычный 6 2 2 5 2 2 2" xfId="835"/>
    <cellStyle name="Обычный 6 2 2 5 2 3" xfId="492"/>
    <cellStyle name="Обычный 6 2 2 5 2 3 2" xfId="1006"/>
    <cellStyle name="Обычный 6 2 2 5 2 4" xfId="664"/>
    <cellStyle name="Обычный 6 2 2 5 3" xfId="151"/>
    <cellStyle name="Обычный 6 2 2 5 3 2" xfId="322"/>
    <cellStyle name="Обычный 6 2 2 5 3 2 2" xfId="836"/>
    <cellStyle name="Обычный 6 2 2 5 3 3" xfId="493"/>
    <cellStyle name="Обычный 6 2 2 5 3 3 2" xfId="1007"/>
    <cellStyle name="Обычный 6 2 2 5 3 4" xfId="665"/>
    <cellStyle name="Обычный 6 2 2 5 4" xfId="320"/>
    <cellStyle name="Обычный 6 2 2 5 4 2" xfId="834"/>
    <cellStyle name="Обычный 6 2 2 5 5" xfId="491"/>
    <cellStyle name="Обычный 6 2 2 5 5 2" xfId="1005"/>
    <cellStyle name="Обычный 6 2 2 5 6" xfId="663"/>
    <cellStyle name="Обычный 6 2 2 6" xfId="152"/>
    <cellStyle name="Обычный 6 2 2 6 2" xfId="323"/>
    <cellStyle name="Обычный 6 2 2 6 2 2" xfId="837"/>
    <cellStyle name="Обычный 6 2 2 6 3" xfId="494"/>
    <cellStyle name="Обычный 6 2 2 6 3 2" xfId="1008"/>
    <cellStyle name="Обычный 6 2 2 6 4" xfId="666"/>
    <cellStyle name="Обычный 6 2 2 7" xfId="153"/>
    <cellStyle name="Обычный 6 2 2 7 2" xfId="324"/>
    <cellStyle name="Обычный 6 2 2 7 2 2" xfId="838"/>
    <cellStyle name="Обычный 6 2 2 7 3" xfId="495"/>
    <cellStyle name="Обычный 6 2 2 7 3 2" xfId="1009"/>
    <cellStyle name="Обычный 6 2 2 7 4" xfId="667"/>
    <cellStyle name="Обычный 6 2 2 8" xfId="154"/>
    <cellStyle name="Обычный 6 2 2 8 2" xfId="325"/>
    <cellStyle name="Обычный 6 2 2 8 2 2" xfId="839"/>
    <cellStyle name="Обычный 6 2 2 8 3" xfId="496"/>
    <cellStyle name="Обычный 6 2 2 8 3 2" xfId="1010"/>
    <cellStyle name="Обычный 6 2 2 8 4" xfId="668"/>
    <cellStyle name="Обычный 6 2 2 9" xfId="275"/>
    <cellStyle name="Обычный 6 2 2 9 2" xfId="789"/>
    <cellStyle name="Обычный 6 2 3" xfId="101"/>
    <cellStyle name="Обычный 6 2 3 10" xfId="448"/>
    <cellStyle name="Обычный 6 2 3 10 2" xfId="962"/>
    <cellStyle name="Обычный 6 2 3 11" xfId="620"/>
    <cellStyle name="Обычный 6 2 3 2" xfId="108"/>
    <cellStyle name="Обычный 6 2 3 2 2" xfId="125"/>
    <cellStyle name="Обычный 6 2 3 2 2 2" xfId="155"/>
    <cellStyle name="Обычный 6 2 3 2 2 2 2" xfId="156"/>
    <cellStyle name="Обычный 6 2 3 2 2 2 2 2" xfId="327"/>
    <cellStyle name="Обычный 6 2 3 2 2 2 2 2 2" xfId="841"/>
    <cellStyle name="Обычный 6 2 3 2 2 2 2 3" xfId="498"/>
    <cellStyle name="Обычный 6 2 3 2 2 2 2 3 2" xfId="1012"/>
    <cellStyle name="Обычный 6 2 3 2 2 2 2 4" xfId="670"/>
    <cellStyle name="Обычный 6 2 3 2 2 2 3" xfId="157"/>
    <cellStyle name="Обычный 6 2 3 2 2 2 3 2" xfId="328"/>
    <cellStyle name="Обычный 6 2 3 2 2 2 3 2 2" xfId="842"/>
    <cellStyle name="Обычный 6 2 3 2 2 2 3 3" xfId="499"/>
    <cellStyle name="Обычный 6 2 3 2 2 2 3 3 2" xfId="1013"/>
    <cellStyle name="Обычный 6 2 3 2 2 2 3 4" xfId="671"/>
    <cellStyle name="Обычный 6 2 3 2 2 2 4" xfId="326"/>
    <cellStyle name="Обычный 6 2 3 2 2 2 4 2" xfId="840"/>
    <cellStyle name="Обычный 6 2 3 2 2 2 5" xfId="497"/>
    <cellStyle name="Обычный 6 2 3 2 2 2 5 2" xfId="1011"/>
    <cellStyle name="Обычный 6 2 3 2 2 2 6" xfId="669"/>
    <cellStyle name="Обычный 6 2 3 2 2 3" xfId="158"/>
    <cellStyle name="Обычный 6 2 3 2 2 3 2" xfId="329"/>
    <cellStyle name="Обычный 6 2 3 2 2 3 2 2" xfId="843"/>
    <cellStyle name="Обычный 6 2 3 2 2 3 3" xfId="500"/>
    <cellStyle name="Обычный 6 2 3 2 2 3 3 2" xfId="1014"/>
    <cellStyle name="Обычный 6 2 3 2 2 3 4" xfId="672"/>
    <cellStyle name="Обычный 6 2 3 2 2 4" xfId="159"/>
    <cellStyle name="Обычный 6 2 3 2 2 4 2" xfId="330"/>
    <cellStyle name="Обычный 6 2 3 2 2 4 2 2" xfId="844"/>
    <cellStyle name="Обычный 6 2 3 2 2 4 3" xfId="501"/>
    <cellStyle name="Обычный 6 2 3 2 2 4 3 2" xfId="1015"/>
    <cellStyle name="Обычный 6 2 3 2 2 4 4" xfId="673"/>
    <cellStyle name="Обычный 6 2 3 2 2 5" xfId="296"/>
    <cellStyle name="Обычный 6 2 3 2 2 5 2" xfId="810"/>
    <cellStyle name="Обычный 6 2 3 2 2 6" xfId="467"/>
    <cellStyle name="Обычный 6 2 3 2 2 6 2" xfId="981"/>
    <cellStyle name="Обычный 6 2 3 2 2 7" xfId="639"/>
    <cellStyle name="Обычный 6 2 3 2 3" xfId="127"/>
    <cellStyle name="Обычный 6 2 3 2 3 2" xfId="160"/>
    <cellStyle name="Обычный 6 2 3 2 3 2 2" xfId="331"/>
    <cellStyle name="Обычный 6 2 3 2 3 2 2 2" xfId="845"/>
    <cellStyle name="Обычный 6 2 3 2 3 2 3" xfId="502"/>
    <cellStyle name="Обычный 6 2 3 2 3 2 3 2" xfId="1016"/>
    <cellStyle name="Обычный 6 2 3 2 3 2 4" xfId="674"/>
    <cellStyle name="Обычный 6 2 3 2 3 3" xfId="161"/>
    <cellStyle name="Обычный 6 2 3 2 3 3 2" xfId="332"/>
    <cellStyle name="Обычный 6 2 3 2 3 3 2 2" xfId="846"/>
    <cellStyle name="Обычный 6 2 3 2 3 3 3" xfId="503"/>
    <cellStyle name="Обычный 6 2 3 2 3 3 3 2" xfId="1017"/>
    <cellStyle name="Обычный 6 2 3 2 3 3 4" xfId="675"/>
    <cellStyle name="Обычный 6 2 3 2 3 4" xfId="298"/>
    <cellStyle name="Обычный 6 2 3 2 3 4 2" xfId="812"/>
    <cellStyle name="Обычный 6 2 3 2 3 5" xfId="469"/>
    <cellStyle name="Обычный 6 2 3 2 3 5 2" xfId="983"/>
    <cellStyle name="Обычный 6 2 3 2 3 6" xfId="641"/>
    <cellStyle name="Обычный 6 2 3 2 4" xfId="162"/>
    <cellStyle name="Обычный 6 2 3 2 4 2" xfId="333"/>
    <cellStyle name="Обычный 6 2 3 2 4 2 2" xfId="847"/>
    <cellStyle name="Обычный 6 2 3 2 4 3" xfId="504"/>
    <cellStyle name="Обычный 6 2 3 2 4 3 2" xfId="1018"/>
    <cellStyle name="Обычный 6 2 3 2 4 4" xfId="676"/>
    <cellStyle name="Обычный 6 2 3 2 5" xfId="163"/>
    <cellStyle name="Обычный 6 2 3 2 5 2" xfId="334"/>
    <cellStyle name="Обычный 6 2 3 2 5 2 2" xfId="848"/>
    <cellStyle name="Обычный 6 2 3 2 5 3" xfId="505"/>
    <cellStyle name="Обычный 6 2 3 2 5 3 2" xfId="1019"/>
    <cellStyle name="Обычный 6 2 3 2 5 4" xfId="677"/>
    <cellStyle name="Обычный 6 2 3 2 6" xfId="279"/>
    <cellStyle name="Обычный 6 2 3 2 6 2" xfId="793"/>
    <cellStyle name="Обычный 6 2 3 2 7" xfId="450"/>
    <cellStyle name="Обычный 6 2 3 2 7 2" xfId="964"/>
    <cellStyle name="Обычный 6 2 3 2 8" xfId="622"/>
    <cellStyle name="Обычный 6 2 3 3" xfId="123"/>
    <cellStyle name="Обычный 6 2 3 3 2" xfId="164"/>
    <cellStyle name="Обычный 6 2 3 3 2 2" xfId="165"/>
    <cellStyle name="Обычный 6 2 3 3 2 2 2" xfId="336"/>
    <cellStyle name="Обычный 6 2 3 3 2 2 2 2" xfId="850"/>
    <cellStyle name="Обычный 6 2 3 3 2 2 3" xfId="507"/>
    <cellStyle name="Обычный 6 2 3 3 2 2 3 2" xfId="1021"/>
    <cellStyle name="Обычный 6 2 3 3 2 2 4" xfId="679"/>
    <cellStyle name="Обычный 6 2 3 3 2 3" xfId="166"/>
    <cellStyle name="Обычный 6 2 3 3 2 3 2" xfId="337"/>
    <cellStyle name="Обычный 6 2 3 3 2 3 2 2" xfId="851"/>
    <cellStyle name="Обычный 6 2 3 3 2 3 3" xfId="508"/>
    <cellStyle name="Обычный 6 2 3 3 2 3 3 2" xfId="1022"/>
    <cellStyle name="Обычный 6 2 3 3 2 3 4" xfId="680"/>
    <cellStyle name="Обычный 6 2 3 3 2 4" xfId="335"/>
    <cellStyle name="Обычный 6 2 3 3 2 4 2" xfId="849"/>
    <cellStyle name="Обычный 6 2 3 3 2 5" xfId="506"/>
    <cellStyle name="Обычный 6 2 3 3 2 5 2" xfId="1020"/>
    <cellStyle name="Обычный 6 2 3 3 2 6" xfId="678"/>
    <cellStyle name="Обычный 6 2 3 3 3" xfId="167"/>
    <cellStyle name="Обычный 6 2 3 3 3 2" xfId="338"/>
    <cellStyle name="Обычный 6 2 3 3 3 2 2" xfId="852"/>
    <cellStyle name="Обычный 6 2 3 3 3 3" xfId="509"/>
    <cellStyle name="Обычный 6 2 3 3 3 3 2" xfId="1023"/>
    <cellStyle name="Обычный 6 2 3 3 3 4" xfId="681"/>
    <cellStyle name="Обычный 6 2 3 3 4" xfId="168"/>
    <cellStyle name="Обычный 6 2 3 3 4 2" xfId="339"/>
    <cellStyle name="Обычный 6 2 3 3 4 2 2" xfId="853"/>
    <cellStyle name="Обычный 6 2 3 3 4 3" xfId="510"/>
    <cellStyle name="Обычный 6 2 3 3 4 3 2" xfId="1024"/>
    <cellStyle name="Обычный 6 2 3 3 4 4" xfId="682"/>
    <cellStyle name="Обычный 6 2 3 3 5" xfId="294"/>
    <cellStyle name="Обычный 6 2 3 3 5 2" xfId="808"/>
    <cellStyle name="Обычный 6 2 3 3 6" xfId="465"/>
    <cellStyle name="Обычный 6 2 3 3 6 2" xfId="979"/>
    <cellStyle name="Обычный 6 2 3 3 7" xfId="637"/>
    <cellStyle name="Обычный 6 2 3 4" xfId="116"/>
    <cellStyle name="Обычный 6 2 3 4 2" xfId="169"/>
    <cellStyle name="Обычный 6 2 3 4 2 2" xfId="170"/>
    <cellStyle name="Обычный 6 2 3 4 2 2 2" xfId="341"/>
    <cellStyle name="Обычный 6 2 3 4 2 2 2 2" xfId="855"/>
    <cellStyle name="Обычный 6 2 3 4 2 2 3" xfId="512"/>
    <cellStyle name="Обычный 6 2 3 4 2 2 3 2" xfId="1026"/>
    <cellStyle name="Обычный 6 2 3 4 2 2 4" xfId="684"/>
    <cellStyle name="Обычный 6 2 3 4 2 3" xfId="171"/>
    <cellStyle name="Обычный 6 2 3 4 2 3 2" xfId="342"/>
    <cellStyle name="Обычный 6 2 3 4 2 3 2 2" xfId="856"/>
    <cellStyle name="Обычный 6 2 3 4 2 3 3" xfId="513"/>
    <cellStyle name="Обычный 6 2 3 4 2 3 3 2" xfId="1027"/>
    <cellStyle name="Обычный 6 2 3 4 2 3 4" xfId="685"/>
    <cellStyle name="Обычный 6 2 3 4 2 4" xfId="340"/>
    <cellStyle name="Обычный 6 2 3 4 2 4 2" xfId="854"/>
    <cellStyle name="Обычный 6 2 3 4 2 5" xfId="511"/>
    <cellStyle name="Обычный 6 2 3 4 2 5 2" xfId="1025"/>
    <cellStyle name="Обычный 6 2 3 4 2 6" xfId="683"/>
    <cellStyle name="Обычный 6 2 3 4 3" xfId="172"/>
    <cellStyle name="Обычный 6 2 3 4 3 2" xfId="343"/>
    <cellStyle name="Обычный 6 2 3 4 3 2 2" xfId="857"/>
    <cellStyle name="Обычный 6 2 3 4 3 3" xfId="514"/>
    <cellStyle name="Обычный 6 2 3 4 3 3 2" xfId="1028"/>
    <cellStyle name="Обычный 6 2 3 4 3 4" xfId="686"/>
    <cellStyle name="Обычный 6 2 3 4 4" xfId="173"/>
    <cellStyle name="Обычный 6 2 3 4 4 2" xfId="344"/>
    <cellStyle name="Обычный 6 2 3 4 4 2 2" xfId="858"/>
    <cellStyle name="Обычный 6 2 3 4 4 3" xfId="515"/>
    <cellStyle name="Обычный 6 2 3 4 4 3 2" xfId="1029"/>
    <cellStyle name="Обычный 6 2 3 4 4 4" xfId="687"/>
    <cellStyle name="Обычный 6 2 3 4 5" xfId="287"/>
    <cellStyle name="Обычный 6 2 3 4 5 2" xfId="801"/>
    <cellStyle name="Обычный 6 2 3 4 6" xfId="458"/>
    <cellStyle name="Обычный 6 2 3 4 6 2" xfId="972"/>
    <cellStyle name="Обычный 6 2 3 4 7" xfId="630"/>
    <cellStyle name="Обычный 6 2 3 5" xfId="174"/>
    <cellStyle name="Обычный 6 2 3 5 2" xfId="175"/>
    <cellStyle name="Обычный 6 2 3 5 2 2" xfId="346"/>
    <cellStyle name="Обычный 6 2 3 5 2 2 2" xfId="860"/>
    <cellStyle name="Обычный 6 2 3 5 2 3" xfId="517"/>
    <cellStyle name="Обычный 6 2 3 5 2 3 2" xfId="1031"/>
    <cellStyle name="Обычный 6 2 3 5 2 4" xfId="689"/>
    <cellStyle name="Обычный 6 2 3 5 3" xfId="176"/>
    <cellStyle name="Обычный 6 2 3 5 3 2" xfId="347"/>
    <cellStyle name="Обычный 6 2 3 5 3 2 2" xfId="861"/>
    <cellStyle name="Обычный 6 2 3 5 3 3" xfId="518"/>
    <cellStyle name="Обычный 6 2 3 5 3 3 2" xfId="1032"/>
    <cellStyle name="Обычный 6 2 3 5 3 4" xfId="690"/>
    <cellStyle name="Обычный 6 2 3 5 4" xfId="345"/>
    <cellStyle name="Обычный 6 2 3 5 4 2" xfId="859"/>
    <cellStyle name="Обычный 6 2 3 5 5" xfId="516"/>
    <cellStyle name="Обычный 6 2 3 5 5 2" xfId="1030"/>
    <cellStyle name="Обычный 6 2 3 5 6" xfId="688"/>
    <cellStyle name="Обычный 6 2 3 6" xfId="177"/>
    <cellStyle name="Обычный 6 2 3 6 2" xfId="348"/>
    <cellStyle name="Обычный 6 2 3 6 2 2" xfId="862"/>
    <cellStyle name="Обычный 6 2 3 6 3" xfId="519"/>
    <cellStyle name="Обычный 6 2 3 6 3 2" xfId="1033"/>
    <cellStyle name="Обычный 6 2 3 6 4" xfId="691"/>
    <cellStyle name="Обычный 6 2 3 7" xfId="178"/>
    <cellStyle name="Обычный 6 2 3 7 2" xfId="349"/>
    <cellStyle name="Обычный 6 2 3 7 2 2" xfId="863"/>
    <cellStyle name="Обычный 6 2 3 7 3" xfId="520"/>
    <cellStyle name="Обычный 6 2 3 7 3 2" xfId="1034"/>
    <cellStyle name="Обычный 6 2 3 7 4" xfId="692"/>
    <cellStyle name="Обычный 6 2 3 8" xfId="179"/>
    <cellStyle name="Обычный 6 2 3 8 2" xfId="350"/>
    <cellStyle name="Обычный 6 2 3 8 2 2" xfId="864"/>
    <cellStyle name="Обычный 6 2 3 8 3" xfId="521"/>
    <cellStyle name="Обычный 6 2 3 8 3 2" xfId="1035"/>
    <cellStyle name="Обычный 6 2 3 8 4" xfId="693"/>
    <cellStyle name="Обычный 6 2 3 9" xfId="277"/>
    <cellStyle name="Обычный 6 2 3 9 2" xfId="791"/>
    <cellStyle name="Обычный 6 2 4" xfId="120"/>
    <cellStyle name="Обычный 6 2 4 2" xfId="180"/>
    <cellStyle name="Обычный 6 2 4 2 2" xfId="181"/>
    <cellStyle name="Обычный 6 2 4 2 2 2" xfId="352"/>
    <cellStyle name="Обычный 6 2 4 2 2 2 2" xfId="866"/>
    <cellStyle name="Обычный 6 2 4 2 2 3" xfId="523"/>
    <cellStyle name="Обычный 6 2 4 2 2 3 2" xfId="1037"/>
    <cellStyle name="Обычный 6 2 4 2 2 4" xfId="695"/>
    <cellStyle name="Обычный 6 2 4 2 3" xfId="182"/>
    <cellStyle name="Обычный 6 2 4 2 3 2" xfId="353"/>
    <cellStyle name="Обычный 6 2 4 2 3 2 2" xfId="867"/>
    <cellStyle name="Обычный 6 2 4 2 3 3" xfId="524"/>
    <cellStyle name="Обычный 6 2 4 2 3 3 2" xfId="1038"/>
    <cellStyle name="Обычный 6 2 4 2 3 4" xfId="696"/>
    <cellStyle name="Обычный 6 2 4 2 4" xfId="351"/>
    <cellStyle name="Обычный 6 2 4 2 4 2" xfId="865"/>
    <cellStyle name="Обычный 6 2 4 2 5" xfId="522"/>
    <cellStyle name="Обычный 6 2 4 2 5 2" xfId="1036"/>
    <cellStyle name="Обычный 6 2 4 2 6" xfId="694"/>
    <cellStyle name="Обычный 6 2 4 3" xfId="183"/>
    <cellStyle name="Обычный 6 2 4 3 2" xfId="354"/>
    <cellStyle name="Обычный 6 2 4 3 2 2" xfId="868"/>
    <cellStyle name="Обычный 6 2 4 3 3" xfId="525"/>
    <cellStyle name="Обычный 6 2 4 3 3 2" xfId="1039"/>
    <cellStyle name="Обычный 6 2 4 3 4" xfId="697"/>
    <cellStyle name="Обычный 6 2 4 4" xfId="184"/>
    <cellStyle name="Обычный 6 2 4 4 2" xfId="355"/>
    <cellStyle name="Обычный 6 2 4 4 2 2" xfId="869"/>
    <cellStyle name="Обычный 6 2 4 4 3" xfId="526"/>
    <cellStyle name="Обычный 6 2 4 4 3 2" xfId="1040"/>
    <cellStyle name="Обычный 6 2 4 4 4" xfId="698"/>
    <cellStyle name="Обычный 6 2 4 5" xfId="291"/>
    <cellStyle name="Обычный 6 2 4 5 2" xfId="805"/>
    <cellStyle name="Обычный 6 2 4 6" xfId="462"/>
    <cellStyle name="Обычный 6 2 4 6 2" xfId="976"/>
    <cellStyle name="Обычный 6 2 4 7" xfId="634"/>
    <cellStyle name="Обычный 6 2 5" xfId="113"/>
    <cellStyle name="Обычный 6 2 5 2" xfId="185"/>
    <cellStyle name="Обычный 6 2 5 2 2" xfId="186"/>
    <cellStyle name="Обычный 6 2 5 2 2 2" xfId="357"/>
    <cellStyle name="Обычный 6 2 5 2 2 2 2" xfId="871"/>
    <cellStyle name="Обычный 6 2 5 2 2 3" xfId="528"/>
    <cellStyle name="Обычный 6 2 5 2 2 3 2" xfId="1042"/>
    <cellStyle name="Обычный 6 2 5 2 2 4" xfId="700"/>
    <cellStyle name="Обычный 6 2 5 2 3" xfId="187"/>
    <cellStyle name="Обычный 6 2 5 2 3 2" xfId="358"/>
    <cellStyle name="Обычный 6 2 5 2 3 2 2" xfId="872"/>
    <cellStyle name="Обычный 6 2 5 2 3 3" xfId="529"/>
    <cellStyle name="Обычный 6 2 5 2 3 3 2" xfId="1043"/>
    <cellStyle name="Обычный 6 2 5 2 3 4" xfId="701"/>
    <cellStyle name="Обычный 6 2 5 2 4" xfId="356"/>
    <cellStyle name="Обычный 6 2 5 2 4 2" xfId="870"/>
    <cellStyle name="Обычный 6 2 5 2 5" xfId="527"/>
    <cellStyle name="Обычный 6 2 5 2 5 2" xfId="1041"/>
    <cellStyle name="Обычный 6 2 5 2 6" xfId="699"/>
    <cellStyle name="Обычный 6 2 5 3" xfId="188"/>
    <cellStyle name="Обычный 6 2 5 3 2" xfId="359"/>
    <cellStyle name="Обычный 6 2 5 3 2 2" xfId="873"/>
    <cellStyle name="Обычный 6 2 5 3 3" xfId="530"/>
    <cellStyle name="Обычный 6 2 5 3 3 2" xfId="1044"/>
    <cellStyle name="Обычный 6 2 5 3 4" xfId="702"/>
    <cellStyle name="Обычный 6 2 5 4" xfId="189"/>
    <cellStyle name="Обычный 6 2 5 4 2" xfId="360"/>
    <cellStyle name="Обычный 6 2 5 4 2 2" xfId="874"/>
    <cellStyle name="Обычный 6 2 5 4 3" xfId="531"/>
    <cellStyle name="Обычный 6 2 5 4 3 2" xfId="1045"/>
    <cellStyle name="Обычный 6 2 5 4 4" xfId="703"/>
    <cellStyle name="Обычный 6 2 5 5" xfId="284"/>
    <cellStyle name="Обычный 6 2 5 5 2" xfId="798"/>
    <cellStyle name="Обычный 6 2 5 6" xfId="455"/>
    <cellStyle name="Обычный 6 2 5 6 2" xfId="969"/>
    <cellStyle name="Обычный 6 2 5 7" xfId="627"/>
    <cellStyle name="Обычный 6 2 6" xfId="190"/>
    <cellStyle name="Обычный 6 2 6 2" xfId="191"/>
    <cellStyle name="Обычный 6 2 6 2 2" xfId="362"/>
    <cellStyle name="Обычный 6 2 6 2 2 2" xfId="876"/>
    <cellStyle name="Обычный 6 2 6 2 3" xfId="533"/>
    <cellStyle name="Обычный 6 2 6 2 3 2" xfId="1047"/>
    <cellStyle name="Обычный 6 2 6 2 4" xfId="705"/>
    <cellStyle name="Обычный 6 2 6 3" xfId="192"/>
    <cellStyle name="Обычный 6 2 6 3 2" xfId="363"/>
    <cellStyle name="Обычный 6 2 6 3 2 2" xfId="877"/>
    <cellStyle name="Обычный 6 2 6 3 3" xfId="534"/>
    <cellStyle name="Обычный 6 2 6 3 3 2" xfId="1048"/>
    <cellStyle name="Обычный 6 2 6 3 4" xfId="706"/>
    <cellStyle name="Обычный 6 2 6 4" xfId="361"/>
    <cellStyle name="Обычный 6 2 6 4 2" xfId="875"/>
    <cellStyle name="Обычный 6 2 6 5" xfId="532"/>
    <cellStyle name="Обычный 6 2 6 5 2" xfId="1046"/>
    <cellStyle name="Обычный 6 2 6 6" xfId="704"/>
    <cellStyle name="Обычный 6 2 7" xfId="193"/>
    <cellStyle name="Обычный 6 2 7 2" xfId="364"/>
    <cellStyle name="Обычный 6 2 7 2 2" xfId="878"/>
    <cellStyle name="Обычный 6 2 7 3" xfId="535"/>
    <cellStyle name="Обычный 6 2 7 3 2" xfId="1049"/>
    <cellStyle name="Обычный 6 2 7 4" xfId="707"/>
    <cellStyle name="Обычный 6 2 8" xfId="194"/>
    <cellStyle name="Обычный 6 2 8 2" xfId="365"/>
    <cellStyle name="Обычный 6 2 8 2 2" xfId="879"/>
    <cellStyle name="Обычный 6 2 8 3" xfId="536"/>
    <cellStyle name="Обычный 6 2 8 3 2" xfId="1050"/>
    <cellStyle name="Обычный 6 2 8 4" xfId="708"/>
    <cellStyle name="Обычный 6 2 9" xfId="195"/>
    <cellStyle name="Обычный 6 2 9 2" xfId="366"/>
    <cellStyle name="Обычный 6 2 9 2 2" xfId="880"/>
    <cellStyle name="Обычный 6 2 9 3" xfId="537"/>
    <cellStyle name="Обычный 6 2 9 3 2" xfId="1051"/>
    <cellStyle name="Обычный 6 2 9 4" xfId="709"/>
    <cellStyle name="Обычный 6 3" xfId="117"/>
    <cellStyle name="Обычный 6 3 2" xfId="196"/>
    <cellStyle name="Обычный 6 3 2 2" xfId="197"/>
    <cellStyle name="Обычный 6 3 2 2 2" xfId="368"/>
    <cellStyle name="Обычный 6 3 2 2 2 2" xfId="882"/>
    <cellStyle name="Обычный 6 3 2 2 3" xfId="539"/>
    <cellStyle name="Обычный 6 3 2 2 3 2" xfId="1053"/>
    <cellStyle name="Обычный 6 3 2 2 4" xfId="711"/>
    <cellStyle name="Обычный 6 3 2 3" xfId="198"/>
    <cellStyle name="Обычный 6 3 2 3 2" xfId="369"/>
    <cellStyle name="Обычный 6 3 2 3 2 2" xfId="883"/>
    <cellStyle name="Обычный 6 3 2 3 3" xfId="540"/>
    <cellStyle name="Обычный 6 3 2 3 3 2" xfId="1054"/>
    <cellStyle name="Обычный 6 3 2 3 4" xfId="712"/>
    <cellStyle name="Обычный 6 3 2 4" xfId="367"/>
    <cellStyle name="Обычный 6 3 2 4 2" xfId="881"/>
    <cellStyle name="Обычный 6 3 2 5" xfId="538"/>
    <cellStyle name="Обычный 6 3 2 5 2" xfId="1052"/>
    <cellStyle name="Обычный 6 3 2 6" xfId="710"/>
    <cellStyle name="Обычный 6 3 3" xfId="199"/>
    <cellStyle name="Обычный 6 3 3 2" xfId="370"/>
    <cellStyle name="Обычный 6 3 3 2 2" xfId="884"/>
    <cellStyle name="Обычный 6 3 3 3" xfId="541"/>
    <cellStyle name="Обычный 6 3 3 3 2" xfId="1055"/>
    <cellStyle name="Обычный 6 3 3 4" xfId="713"/>
    <cellStyle name="Обычный 6 3 4" xfId="200"/>
    <cellStyle name="Обычный 6 3 4 2" xfId="371"/>
    <cellStyle name="Обычный 6 3 4 2 2" xfId="885"/>
    <cellStyle name="Обычный 6 3 4 3" xfId="542"/>
    <cellStyle name="Обычный 6 3 4 3 2" xfId="1056"/>
    <cellStyle name="Обычный 6 3 4 4" xfId="714"/>
    <cellStyle name="Обычный 6 3 5" xfId="288"/>
    <cellStyle name="Обычный 6 3 5 2" xfId="802"/>
    <cellStyle name="Обычный 6 3 6" xfId="459"/>
    <cellStyle name="Обычный 6 3 6 2" xfId="973"/>
    <cellStyle name="Обычный 6 3 7" xfId="631"/>
    <cellStyle name="Обычный 6 4" xfId="110"/>
    <cellStyle name="Обычный 6 4 2" xfId="201"/>
    <cellStyle name="Обычный 6 4 2 2" xfId="202"/>
    <cellStyle name="Обычный 6 4 2 2 2" xfId="373"/>
    <cellStyle name="Обычный 6 4 2 2 2 2" xfId="887"/>
    <cellStyle name="Обычный 6 4 2 2 3" xfId="544"/>
    <cellStyle name="Обычный 6 4 2 2 3 2" xfId="1058"/>
    <cellStyle name="Обычный 6 4 2 2 4" xfId="716"/>
    <cellStyle name="Обычный 6 4 2 3" xfId="203"/>
    <cellStyle name="Обычный 6 4 2 3 2" xfId="374"/>
    <cellStyle name="Обычный 6 4 2 3 2 2" xfId="888"/>
    <cellStyle name="Обычный 6 4 2 3 3" xfId="545"/>
    <cellStyle name="Обычный 6 4 2 3 3 2" xfId="1059"/>
    <cellStyle name="Обычный 6 4 2 3 4" xfId="717"/>
    <cellStyle name="Обычный 6 4 2 4" xfId="372"/>
    <cellStyle name="Обычный 6 4 2 4 2" xfId="886"/>
    <cellStyle name="Обычный 6 4 2 5" xfId="543"/>
    <cellStyle name="Обычный 6 4 2 5 2" xfId="1057"/>
    <cellStyle name="Обычный 6 4 2 6" xfId="715"/>
    <cellStyle name="Обычный 6 4 3" xfId="204"/>
    <cellStyle name="Обычный 6 4 3 2" xfId="375"/>
    <cellStyle name="Обычный 6 4 3 2 2" xfId="889"/>
    <cellStyle name="Обычный 6 4 3 3" xfId="546"/>
    <cellStyle name="Обычный 6 4 3 3 2" xfId="1060"/>
    <cellStyle name="Обычный 6 4 3 4" xfId="718"/>
    <cellStyle name="Обычный 6 4 4" xfId="205"/>
    <cellStyle name="Обычный 6 4 4 2" xfId="376"/>
    <cellStyle name="Обычный 6 4 4 2 2" xfId="890"/>
    <cellStyle name="Обычный 6 4 4 3" xfId="547"/>
    <cellStyle name="Обычный 6 4 4 3 2" xfId="1061"/>
    <cellStyle name="Обычный 6 4 4 4" xfId="719"/>
    <cellStyle name="Обычный 6 4 5" xfId="281"/>
    <cellStyle name="Обычный 6 4 5 2" xfId="795"/>
    <cellStyle name="Обычный 6 4 6" xfId="452"/>
    <cellStyle name="Обычный 6 4 6 2" xfId="966"/>
    <cellStyle name="Обычный 6 4 7" xfId="624"/>
    <cellStyle name="Обычный 6 5" xfId="206"/>
    <cellStyle name="Обычный 6 5 2" xfId="207"/>
    <cellStyle name="Обычный 6 5 2 2" xfId="378"/>
    <cellStyle name="Обычный 6 5 2 2 2" xfId="892"/>
    <cellStyle name="Обычный 6 5 2 3" xfId="549"/>
    <cellStyle name="Обычный 6 5 2 3 2" xfId="1063"/>
    <cellStyle name="Обычный 6 5 2 4" xfId="721"/>
    <cellStyle name="Обычный 6 5 3" xfId="208"/>
    <cellStyle name="Обычный 6 5 3 2" xfId="379"/>
    <cellStyle name="Обычный 6 5 3 2 2" xfId="893"/>
    <cellStyle name="Обычный 6 5 3 3" xfId="550"/>
    <cellStyle name="Обычный 6 5 3 3 2" xfId="1064"/>
    <cellStyle name="Обычный 6 5 3 4" xfId="722"/>
    <cellStyle name="Обычный 6 5 4" xfId="377"/>
    <cellStyle name="Обычный 6 5 4 2" xfId="891"/>
    <cellStyle name="Обычный 6 5 5" xfId="548"/>
    <cellStyle name="Обычный 6 5 5 2" xfId="1062"/>
    <cellStyle name="Обычный 6 5 6" xfId="720"/>
    <cellStyle name="Обычный 6 6" xfId="209"/>
    <cellStyle name="Обычный 6 6 2" xfId="380"/>
    <cellStyle name="Обычный 6 6 2 2" xfId="894"/>
    <cellStyle name="Обычный 6 6 3" xfId="551"/>
    <cellStyle name="Обычный 6 6 3 2" xfId="1065"/>
    <cellStyle name="Обычный 6 6 4" xfId="723"/>
    <cellStyle name="Обычный 6 7" xfId="210"/>
    <cellStyle name="Обычный 6 7 2" xfId="381"/>
    <cellStyle name="Обычный 6 7 2 2" xfId="895"/>
    <cellStyle name="Обычный 6 7 3" xfId="552"/>
    <cellStyle name="Обычный 6 7 3 2" xfId="1066"/>
    <cellStyle name="Обычный 6 7 4" xfId="724"/>
    <cellStyle name="Обычный 6 8" xfId="211"/>
    <cellStyle name="Обычный 6 8 2" xfId="382"/>
    <cellStyle name="Обычный 6 8 2 2" xfId="896"/>
    <cellStyle name="Обычный 6 8 3" xfId="553"/>
    <cellStyle name="Обычный 6 8 3 2" xfId="1067"/>
    <cellStyle name="Обычный 6 8 4" xfId="725"/>
    <cellStyle name="Обычный 6 9" xfId="271"/>
    <cellStyle name="Обычный 6 9 2" xfId="785"/>
    <cellStyle name="Обычный 7" xfId="54"/>
    <cellStyle name="Обычный 7 2" xfId="58"/>
    <cellStyle name="Обычный 7 2 10" xfId="619"/>
    <cellStyle name="Обычный 7 2 2" xfId="122"/>
    <cellStyle name="Обычный 7 2 2 2" xfId="212"/>
    <cellStyle name="Обычный 7 2 2 2 2" xfId="213"/>
    <cellStyle name="Обычный 7 2 2 2 2 2" xfId="384"/>
    <cellStyle name="Обычный 7 2 2 2 2 2 2" xfId="898"/>
    <cellStyle name="Обычный 7 2 2 2 2 3" xfId="555"/>
    <cellStyle name="Обычный 7 2 2 2 2 3 2" xfId="1069"/>
    <cellStyle name="Обычный 7 2 2 2 2 4" xfId="727"/>
    <cellStyle name="Обычный 7 2 2 2 3" xfId="214"/>
    <cellStyle name="Обычный 7 2 2 2 3 2" xfId="385"/>
    <cellStyle name="Обычный 7 2 2 2 3 2 2" xfId="899"/>
    <cellStyle name="Обычный 7 2 2 2 3 3" xfId="556"/>
    <cellStyle name="Обычный 7 2 2 2 3 3 2" xfId="1070"/>
    <cellStyle name="Обычный 7 2 2 2 3 4" xfId="728"/>
    <cellStyle name="Обычный 7 2 2 2 4" xfId="383"/>
    <cellStyle name="Обычный 7 2 2 2 4 2" xfId="897"/>
    <cellStyle name="Обычный 7 2 2 2 5" xfId="554"/>
    <cellStyle name="Обычный 7 2 2 2 5 2" xfId="1068"/>
    <cellStyle name="Обычный 7 2 2 2 6" xfId="726"/>
    <cellStyle name="Обычный 7 2 2 3" xfId="215"/>
    <cellStyle name="Обычный 7 2 2 3 2" xfId="386"/>
    <cellStyle name="Обычный 7 2 2 3 2 2" xfId="900"/>
    <cellStyle name="Обычный 7 2 2 3 3" xfId="557"/>
    <cellStyle name="Обычный 7 2 2 3 3 2" xfId="1071"/>
    <cellStyle name="Обычный 7 2 2 3 4" xfId="729"/>
    <cellStyle name="Обычный 7 2 2 4" xfId="216"/>
    <cellStyle name="Обычный 7 2 2 4 2" xfId="387"/>
    <cellStyle name="Обычный 7 2 2 4 2 2" xfId="901"/>
    <cellStyle name="Обычный 7 2 2 4 3" xfId="558"/>
    <cellStyle name="Обычный 7 2 2 4 3 2" xfId="1072"/>
    <cellStyle name="Обычный 7 2 2 4 4" xfId="730"/>
    <cellStyle name="Обычный 7 2 2 5" xfId="293"/>
    <cellStyle name="Обычный 7 2 2 5 2" xfId="807"/>
    <cellStyle name="Обычный 7 2 2 6" xfId="464"/>
    <cellStyle name="Обычный 7 2 2 6 2" xfId="978"/>
    <cellStyle name="Обычный 7 2 2 7" xfId="636"/>
    <cellStyle name="Обычный 7 2 3" xfId="115"/>
    <cellStyle name="Обычный 7 2 3 2" xfId="217"/>
    <cellStyle name="Обычный 7 2 3 2 2" xfId="218"/>
    <cellStyle name="Обычный 7 2 3 2 2 2" xfId="389"/>
    <cellStyle name="Обычный 7 2 3 2 2 2 2" xfId="903"/>
    <cellStyle name="Обычный 7 2 3 2 2 3" xfId="560"/>
    <cellStyle name="Обычный 7 2 3 2 2 3 2" xfId="1074"/>
    <cellStyle name="Обычный 7 2 3 2 2 4" xfId="732"/>
    <cellStyle name="Обычный 7 2 3 2 3" xfId="219"/>
    <cellStyle name="Обычный 7 2 3 2 3 2" xfId="390"/>
    <cellStyle name="Обычный 7 2 3 2 3 2 2" xfId="904"/>
    <cellStyle name="Обычный 7 2 3 2 3 3" xfId="561"/>
    <cellStyle name="Обычный 7 2 3 2 3 3 2" xfId="1075"/>
    <cellStyle name="Обычный 7 2 3 2 3 4" xfId="733"/>
    <cellStyle name="Обычный 7 2 3 2 4" xfId="388"/>
    <cellStyle name="Обычный 7 2 3 2 4 2" xfId="902"/>
    <cellStyle name="Обычный 7 2 3 2 5" xfId="559"/>
    <cellStyle name="Обычный 7 2 3 2 5 2" xfId="1073"/>
    <cellStyle name="Обычный 7 2 3 2 6" xfId="731"/>
    <cellStyle name="Обычный 7 2 3 3" xfId="220"/>
    <cellStyle name="Обычный 7 2 3 3 2" xfId="391"/>
    <cellStyle name="Обычный 7 2 3 3 2 2" xfId="905"/>
    <cellStyle name="Обычный 7 2 3 3 3" xfId="562"/>
    <cellStyle name="Обычный 7 2 3 3 3 2" xfId="1076"/>
    <cellStyle name="Обычный 7 2 3 3 4" xfId="734"/>
    <cellStyle name="Обычный 7 2 3 4" xfId="221"/>
    <cellStyle name="Обычный 7 2 3 4 2" xfId="392"/>
    <cellStyle name="Обычный 7 2 3 4 2 2" xfId="906"/>
    <cellStyle name="Обычный 7 2 3 4 3" xfId="563"/>
    <cellStyle name="Обычный 7 2 3 4 3 2" xfId="1077"/>
    <cellStyle name="Обычный 7 2 3 4 4" xfId="735"/>
    <cellStyle name="Обычный 7 2 3 5" xfId="286"/>
    <cellStyle name="Обычный 7 2 3 5 2" xfId="800"/>
    <cellStyle name="Обычный 7 2 3 6" xfId="457"/>
    <cellStyle name="Обычный 7 2 3 6 2" xfId="971"/>
    <cellStyle name="Обычный 7 2 3 7" xfId="629"/>
    <cellStyle name="Обычный 7 2 4" xfId="222"/>
    <cellStyle name="Обычный 7 2 4 2" xfId="223"/>
    <cellStyle name="Обычный 7 2 4 2 2" xfId="394"/>
    <cellStyle name="Обычный 7 2 4 2 2 2" xfId="908"/>
    <cellStyle name="Обычный 7 2 4 2 3" xfId="565"/>
    <cellStyle name="Обычный 7 2 4 2 3 2" xfId="1079"/>
    <cellStyle name="Обычный 7 2 4 2 4" xfId="737"/>
    <cellStyle name="Обычный 7 2 4 3" xfId="224"/>
    <cellStyle name="Обычный 7 2 4 3 2" xfId="395"/>
    <cellStyle name="Обычный 7 2 4 3 2 2" xfId="909"/>
    <cellStyle name="Обычный 7 2 4 3 3" xfId="566"/>
    <cellStyle name="Обычный 7 2 4 3 3 2" xfId="1080"/>
    <cellStyle name="Обычный 7 2 4 3 4" xfId="738"/>
    <cellStyle name="Обычный 7 2 4 4" xfId="393"/>
    <cellStyle name="Обычный 7 2 4 4 2" xfId="907"/>
    <cellStyle name="Обычный 7 2 4 5" xfId="564"/>
    <cellStyle name="Обычный 7 2 4 5 2" xfId="1078"/>
    <cellStyle name="Обычный 7 2 4 6" xfId="736"/>
    <cellStyle name="Обычный 7 2 5" xfId="225"/>
    <cellStyle name="Обычный 7 2 5 2" xfId="396"/>
    <cellStyle name="Обычный 7 2 5 2 2" xfId="910"/>
    <cellStyle name="Обычный 7 2 5 3" xfId="567"/>
    <cellStyle name="Обычный 7 2 5 3 2" xfId="1081"/>
    <cellStyle name="Обычный 7 2 5 4" xfId="739"/>
    <cellStyle name="Обычный 7 2 6" xfId="226"/>
    <cellStyle name="Обычный 7 2 6 2" xfId="397"/>
    <cellStyle name="Обычный 7 2 6 2 2" xfId="911"/>
    <cellStyle name="Обычный 7 2 6 3" xfId="568"/>
    <cellStyle name="Обычный 7 2 6 3 2" xfId="1082"/>
    <cellStyle name="Обычный 7 2 6 4" xfId="740"/>
    <cellStyle name="Обычный 7 2 7" xfId="227"/>
    <cellStyle name="Обычный 7 2 7 2" xfId="398"/>
    <cellStyle name="Обычный 7 2 7 2 2" xfId="912"/>
    <cellStyle name="Обычный 7 2 7 3" xfId="569"/>
    <cellStyle name="Обычный 7 2 7 3 2" xfId="1083"/>
    <cellStyle name="Обычный 7 2 7 4" xfId="741"/>
    <cellStyle name="Обычный 7 2 8" xfId="276"/>
    <cellStyle name="Обычный 7 2 8 2" xfId="790"/>
    <cellStyle name="Обычный 7 2 9" xfId="447"/>
    <cellStyle name="Обычный 7 2 9 2" xfId="961"/>
    <cellStyle name="Обычный 8" xfId="57"/>
    <cellStyle name="Обычный 9" xfId="106"/>
    <cellStyle name="Обычный 9 2" xfId="124"/>
    <cellStyle name="Обычный 9 2 2" xfId="228"/>
    <cellStyle name="Обычный 9 2 2 2" xfId="229"/>
    <cellStyle name="Обычный 9 2 2 2 2" xfId="400"/>
    <cellStyle name="Обычный 9 2 2 2 2 2" xfId="914"/>
    <cellStyle name="Обычный 9 2 2 2 3" xfId="571"/>
    <cellStyle name="Обычный 9 2 2 2 3 2" xfId="1085"/>
    <cellStyle name="Обычный 9 2 2 2 4" xfId="743"/>
    <cellStyle name="Обычный 9 2 2 3" xfId="230"/>
    <cellStyle name="Обычный 9 2 2 3 2" xfId="401"/>
    <cellStyle name="Обычный 9 2 2 3 2 2" xfId="915"/>
    <cellStyle name="Обычный 9 2 2 3 3" xfId="572"/>
    <cellStyle name="Обычный 9 2 2 3 3 2" xfId="1086"/>
    <cellStyle name="Обычный 9 2 2 3 4" xfId="744"/>
    <cellStyle name="Обычный 9 2 2 4" xfId="231"/>
    <cellStyle name="Обычный 9 2 2 4 2" xfId="402"/>
    <cellStyle name="Обычный 9 2 2 4 2 2" xfId="916"/>
    <cellStyle name="Обычный 9 2 2 4 3" xfId="573"/>
    <cellStyle name="Обычный 9 2 2 4 3 2" xfId="1087"/>
    <cellStyle name="Обычный 9 2 2 4 4" xfId="745"/>
    <cellStyle name="Обычный 9 2 2 5" xfId="399"/>
    <cellStyle name="Обычный 9 2 2 5 2" xfId="913"/>
    <cellStyle name="Обычный 9 2 2 6" xfId="570"/>
    <cellStyle name="Обычный 9 2 2 6 2" xfId="1084"/>
    <cellStyle name="Обычный 9 2 2 7" xfId="742"/>
    <cellStyle name="Обычный 9 2 3" xfId="232"/>
    <cellStyle name="Обычный 9 2 3 2" xfId="403"/>
    <cellStyle name="Обычный 9 2 3 2 2" xfId="917"/>
    <cellStyle name="Обычный 9 2 3 3" xfId="574"/>
    <cellStyle name="Обычный 9 2 3 3 2" xfId="1088"/>
    <cellStyle name="Обычный 9 2 3 4" xfId="746"/>
    <cellStyle name="Обычный 9 2 4" xfId="233"/>
    <cellStyle name="Обычный 9 2 4 2" xfId="404"/>
    <cellStyle name="Обычный 9 2 4 2 2" xfId="918"/>
    <cellStyle name="Обычный 9 2 4 3" xfId="575"/>
    <cellStyle name="Обычный 9 2 4 3 2" xfId="1089"/>
    <cellStyle name="Обычный 9 2 4 4" xfId="747"/>
    <cellStyle name="Обычный 9 2 5" xfId="295"/>
    <cellStyle name="Обычный 9 2 5 2" xfId="809"/>
    <cellStyle name="Обычный 9 2 6" xfId="466"/>
    <cellStyle name="Обычный 9 2 6 2" xfId="980"/>
    <cellStyle name="Обычный 9 2 7" xfId="638"/>
    <cellStyle name="Обычный 9 3" xfId="129"/>
    <cellStyle name="Обычный 9 3 2" xfId="234"/>
    <cellStyle name="Обычный 9 3 2 2" xfId="405"/>
    <cellStyle name="Обычный 9 3 2 2 2" xfId="919"/>
    <cellStyle name="Обычный 9 3 2 3" xfId="576"/>
    <cellStyle name="Обычный 9 3 2 3 2" xfId="1090"/>
    <cellStyle name="Обычный 9 3 2 4" xfId="748"/>
    <cellStyle name="Обычный 9 3 3" xfId="235"/>
    <cellStyle name="Обычный 9 3 3 2" xfId="406"/>
    <cellStyle name="Обычный 9 3 3 2 2" xfId="920"/>
    <cellStyle name="Обычный 9 3 3 3" xfId="577"/>
    <cellStyle name="Обычный 9 3 3 3 2" xfId="1091"/>
    <cellStyle name="Обычный 9 3 3 4" xfId="749"/>
    <cellStyle name="Обычный 9 3 4" xfId="236"/>
    <cellStyle name="Обычный 9 3 4 2" xfId="407"/>
    <cellStyle name="Обычный 9 3 4 2 2" xfId="921"/>
    <cellStyle name="Обычный 9 3 4 3" xfId="578"/>
    <cellStyle name="Обычный 9 3 4 3 2" xfId="1092"/>
    <cellStyle name="Обычный 9 3 4 4" xfId="750"/>
    <cellStyle name="Обычный 9 3 5" xfId="300"/>
    <cellStyle name="Обычный 9 3 5 2" xfId="814"/>
    <cellStyle name="Обычный 9 3 6" xfId="471"/>
    <cellStyle name="Обычный 9 3 6 2" xfId="985"/>
    <cellStyle name="Обычный 9 3 7" xfId="643"/>
    <cellStyle name="Обычный 9 4" xfId="237"/>
    <cellStyle name="Обычный 9 4 2" xfId="408"/>
    <cellStyle name="Обычный 9 4 2 2" xfId="922"/>
    <cellStyle name="Обычный 9 4 3" xfId="579"/>
    <cellStyle name="Обычный 9 4 3 2" xfId="1093"/>
    <cellStyle name="Обычный 9 4 4" xfId="751"/>
    <cellStyle name="Обычный 9 5" xfId="238"/>
    <cellStyle name="Обычный 9 5 2" xfId="409"/>
    <cellStyle name="Обычный 9 5 2 2" xfId="923"/>
    <cellStyle name="Обычный 9 5 3" xfId="580"/>
    <cellStyle name="Обычный 9 5 3 2" xfId="1094"/>
    <cellStyle name="Обычный 9 5 4" xfId="752"/>
    <cellStyle name="Обычный 9 6" xfId="278"/>
    <cellStyle name="Обычный 9 6 2" xfId="792"/>
    <cellStyle name="Обычный 9 7" xfId="449"/>
    <cellStyle name="Обычный 9 7 2" xfId="963"/>
    <cellStyle name="Обычный 9 8" xfId="621"/>
    <cellStyle name="Обычный_Форматы по компаниям_last" xfId="613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615"/>
    <cellStyle name="Финансовый 2 2" xfId="118"/>
    <cellStyle name="Финансовый 2 2 2" xfId="239"/>
    <cellStyle name="Финансовый 2 2 2 2" xfId="240"/>
    <cellStyle name="Финансовый 2 2 2 2 2" xfId="50"/>
    <cellStyle name="Финансовый 2 2 2 2 3" xfId="411"/>
    <cellStyle name="Финансовый 2 2 2 2 3 2" xfId="925"/>
    <cellStyle name="Финансовый 2 2 2 2 4" xfId="582"/>
    <cellStyle name="Финансовый 2 2 2 2 4 2" xfId="1096"/>
    <cellStyle name="Финансовый 2 2 2 2 5" xfId="754"/>
    <cellStyle name="Финансовый 2 2 2 3" xfId="241"/>
    <cellStyle name="Финансовый 2 2 2 3 2" xfId="412"/>
    <cellStyle name="Финансовый 2 2 2 3 2 2" xfId="926"/>
    <cellStyle name="Финансовый 2 2 2 3 3" xfId="583"/>
    <cellStyle name="Финансовый 2 2 2 3 3 2" xfId="1097"/>
    <cellStyle name="Финансовый 2 2 2 3 4" xfId="755"/>
    <cellStyle name="Финансовый 2 2 2 4" xfId="410"/>
    <cellStyle name="Финансовый 2 2 2 4 2" xfId="924"/>
    <cellStyle name="Финансовый 2 2 2 5" xfId="581"/>
    <cellStyle name="Финансовый 2 2 2 5 2" xfId="1095"/>
    <cellStyle name="Финансовый 2 2 2 6" xfId="753"/>
    <cellStyle name="Финансовый 2 2 3" xfId="242"/>
    <cellStyle name="Финансовый 2 2 3 2" xfId="413"/>
    <cellStyle name="Финансовый 2 2 3 2 2" xfId="927"/>
    <cellStyle name="Финансовый 2 2 3 3" xfId="584"/>
    <cellStyle name="Финансовый 2 2 3 3 2" xfId="1098"/>
    <cellStyle name="Финансовый 2 2 3 4" xfId="756"/>
    <cellStyle name="Финансовый 2 2 4" xfId="243"/>
    <cellStyle name="Финансовый 2 2 4 2" xfId="414"/>
    <cellStyle name="Финансовый 2 2 4 2 2" xfId="928"/>
    <cellStyle name="Финансовый 2 2 4 3" xfId="585"/>
    <cellStyle name="Финансовый 2 2 4 3 2" xfId="1099"/>
    <cellStyle name="Финансовый 2 2 4 4" xfId="757"/>
    <cellStyle name="Финансовый 2 2 5" xfId="289"/>
    <cellStyle name="Финансовый 2 2 5 2" xfId="803"/>
    <cellStyle name="Финансовый 2 2 6" xfId="460"/>
    <cellStyle name="Финансовый 2 2 6 2" xfId="974"/>
    <cellStyle name="Финансовый 2 2 7" xfId="632"/>
    <cellStyle name="Финансовый 2 3" xfId="111"/>
    <cellStyle name="Финансовый 2 3 2" xfId="244"/>
    <cellStyle name="Финансовый 2 3 2 2" xfId="245"/>
    <cellStyle name="Финансовый 2 3 2 2 2" xfId="416"/>
    <cellStyle name="Финансовый 2 3 2 2 2 2" xfId="930"/>
    <cellStyle name="Финансовый 2 3 2 2 3" xfId="587"/>
    <cellStyle name="Финансовый 2 3 2 2 3 2" xfId="1101"/>
    <cellStyle name="Финансовый 2 3 2 2 4" xfId="759"/>
    <cellStyle name="Финансовый 2 3 2 3" xfId="246"/>
    <cellStyle name="Финансовый 2 3 2 3 2" xfId="417"/>
    <cellStyle name="Финансовый 2 3 2 3 2 2" xfId="931"/>
    <cellStyle name="Финансовый 2 3 2 3 3" xfId="588"/>
    <cellStyle name="Финансовый 2 3 2 3 3 2" xfId="1102"/>
    <cellStyle name="Финансовый 2 3 2 3 4" xfId="760"/>
    <cellStyle name="Финансовый 2 3 2 4" xfId="415"/>
    <cellStyle name="Финансовый 2 3 2 4 2" xfId="929"/>
    <cellStyle name="Финансовый 2 3 2 5" xfId="586"/>
    <cellStyle name="Финансовый 2 3 2 5 2" xfId="1100"/>
    <cellStyle name="Финансовый 2 3 2 6" xfId="758"/>
    <cellStyle name="Финансовый 2 3 3" xfId="247"/>
    <cellStyle name="Финансовый 2 3 3 2" xfId="418"/>
    <cellStyle name="Финансовый 2 3 3 2 2" xfId="932"/>
    <cellStyle name="Финансовый 2 3 3 3" xfId="589"/>
    <cellStyle name="Финансовый 2 3 3 3 2" xfId="1103"/>
    <cellStyle name="Финансовый 2 3 3 4" xfId="761"/>
    <cellStyle name="Финансовый 2 3 4" xfId="248"/>
    <cellStyle name="Финансовый 2 3 4 2" xfId="419"/>
    <cellStyle name="Финансовый 2 3 4 2 2" xfId="933"/>
    <cellStyle name="Финансовый 2 3 4 3" xfId="590"/>
    <cellStyle name="Финансовый 2 3 4 3 2" xfId="1104"/>
    <cellStyle name="Финансовый 2 3 4 4" xfId="762"/>
    <cellStyle name="Финансовый 2 3 5" xfId="282"/>
    <cellStyle name="Финансовый 2 3 5 2" xfId="796"/>
    <cellStyle name="Финансовый 2 3 6" xfId="453"/>
    <cellStyle name="Финансовый 2 3 6 2" xfId="967"/>
    <cellStyle name="Финансовый 2 3 7" xfId="625"/>
    <cellStyle name="Финансовый 2 4" xfId="249"/>
    <cellStyle name="Финансовый 2 4 2" xfId="250"/>
    <cellStyle name="Финансовый 2 4 2 2" xfId="421"/>
    <cellStyle name="Финансовый 2 4 2 2 2" xfId="935"/>
    <cellStyle name="Финансовый 2 4 2 3" xfId="592"/>
    <cellStyle name="Финансовый 2 4 2 3 2" xfId="1106"/>
    <cellStyle name="Финансовый 2 4 2 4" xfId="764"/>
    <cellStyle name="Финансовый 2 4 3" xfId="251"/>
    <cellStyle name="Финансовый 2 4 3 2" xfId="422"/>
    <cellStyle name="Финансовый 2 4 3 2 2" xfId="936"/>
    <cellStyle name="Финансовый 2 4 3 3" xfId="593"/>
    <cellStyle name="Финансовый 2 4 3 3 2" xfId="1107"/>
    <cellStyle name="Финансовый 2 4 3 4" xfId="765"/>
    <cellStyle name="Финансовый 2 4 4" xfId="420"/>
    <cellStyle name="Финансовый 2 4 4 2" xfId="934"/>
    <cellStyle name="Финансовый 2 4 5" xfId="591"/>
    <cellStyle name="Финансовый 2 4 5 2" xfId="1105"/>
    <cellStyle name="Финансовый 2 4 6" xfId="763"/>
    <cellStyle name="Финансовый 2 5" xfId="252"/>
    <cellStyle name="Финансовый 2 5 2" xfId="423"/>
    <cellStyle name="Финансовый 2 5 2 2" xfId="937"/>
    <cellStyle name="Финансовый 2 5 3" xfId="594"/>
    <cellStyle name="Финансовый 2 5 3 2" xfId="1108"/>
    <cellStyle name="Финансовый 2 5 4" xfId="766"/>
    <cellStyle name="Финансовый 2 6" xfId="253"/>
    <cellStyle name="Финансовый 2 6 2" xfId="424"/>
    <cellStyle name="Финансовый 2 6 2 2" xfId="938"/>
    <cellStyle name="Финансовый 2 6 3" xfId="595"/>
    <cellStyle name="Финансовый 2 6 3 2" xfId="1109"/>
    <cellStyle name="Финансовый 2 6 4" xfId="767"/>
    <cellStyle name="Финансовый 2 7" xfId="254"/>
    <cellStyle name="Финансовый 2 7 2" xfId="425"/>
    <cellStyle name="Финансовый 2 7 2 2" xfId="939"/>
    <cellStyle name="Финансовый 2 7 3" xfId="596"/>
    <cellStyle name="Финансовый 2 7 3 2" xfId="1110"/>
    <cellStyle name="Финансовый 2 7 4" xfId="768"/>
    <cellStyle name="Финансовый 2 8" xfId="272"/>
    <cellStyle name="Финансовый 2 8 2" xfId="786"/>
    <cellStyle name="Финансовый 2 9" xfId="443"/>
    <cellStyle name="Финансовый 2 9 2" xfId="957"/>
    <cellStyle name="Финансовый 3" xfId="51"/>
    <cellStyle name="Финансовый 3 10" xfId="616"/>
    <cellStyle name="Финансовый 3 2" xfId="119"/>
    <cellStyle name="Финансовый 3 2 2" xfId="255"/>
    <cellStyle name="Финансовый 3 2 2 2" xfId="256"/>
    <cellStyle name="Финансовый 3 2 2 2 2" xfId="427"/>
    <cellStyle name="Финансовый 3 2 2 2 2 2" xfId="941"/>
    <cellStyle name="Финансовый 3 2 2 2 3" xfId="598"/>
    <cellStyle name="Финансовый 3 2 2 2 3 2" xfId="1112"/>
    <cellStyle name="Финансовый 3 2 2 2 4" xfId="770"/>
    <cellStyle name="Финансовый 3 2 2 3" xfId="257"/>
    <cellStyle name="Финансовый 3 2 2 3 2" xfId="428"/>
    <cellStyle name="Финансовый 3 2 2 3 2 2" xfId="942"/>
    <cellStyle name="Финансовый 3 2 2 3 3" xfId="599"/>
    <cellStyle name="Финансовый 3 2 2 3 3 2" xfId="1113"/>
    <cellStyle name="Финансовый 3 2 2 3 4" xfId="771"/>
    <cellStyle name="Финансовый 3 2 2 4" xfId="426"/>
    <cellStyle name="Финансовый 3 2 2 4 2" xfId="940"/>
    <cellStyle name="Финансовый 3 2 2 5" xfId="597"/>
    <cellStyle name="Финансовый 3 2 2 5 2" xfId="1111"/>
    <cellStyle name="Финансовый 3 2 2 6" xfId="769"/>
    <cellStyle name="Финансовый 3 2 3" xfId="258"/>
    <cellStyle name="Финансовый 3 2 3 2" xfId="429"/>
    <cellStyle name="Финансовый 3 2 3 2 2" xfId="943"/>
    <cellStyle name="Финансовый 3 2 3 3" xfId="600"/>
    <cellStyle name="Финансовый 3 2 3 3 2" xfId="1114"/>
    <cellStyle name="Финансовый 3 2 3 4" xfId="772"/>
    <cellStyle name="Финансовый 3 2 4" xfId="259"/>
    <cellStyle name="Финансовый 3 2 4 2" xfId="430"/>
    <cellStyle name="Финансовый 3 2 4 2 2" xfId="944"/>
    <cellStyle name="Финансовый 3 2 4 3" xfId="601"/>
    <cellStyle name="Финансовый 3 2 4 3 2" xfId="1115"/>
    <cellStyle name="Финансовый 3 2 4 4" xfId="773"/>
    <cellStyle name="Финансовый 3 2 5" xfId="290"/>
    <cellStyle name="Финансовый 3 2 5 2" xfId="804"/>
    <cellStyle name="Финансовый 3 2 6" xfId="461"/>
    <cellStyle name="Финансовый 3 2 6 2" xfId="975"/>
    <cellStyle name="Финансовый 3 2 7" xfId="633"/>
    <cellStyle name="Финансовый 3 3" xfId="112"/>
    <cellStyle name="Финансовый 3 3 2" xfId="260"/>
    <cellStyle name="Финансовый 3 3 2 2" xfId="261"/>
    <cellStyle name="Финансовый 3 3 2 2 2" xfId="432"/>
    <cellStyle name="Финансовый 3 3 2 2 2 2" xfId="946"/>
    <cellStyle name="Финансовый 3 3 2 2 3" xfId="603"/>
    <cellStyle name="Финансовый 3 3 2 2 3 2" xfId="1117"/>
    <cellStyle name="Финансовый 3 3 2 2 4" xfId="775"/>
    <cellStyle name="Финансовый 3 3 2 3" xfId="262"/>
    <cellStyle name="Финансовый 3 3 2 3 2" xfId="433"/>
    <cellStyle name="Финансовый 3 3 2 3 2 2" xfId="947"/>
    <cellStyle name="Финансовый 3 3 2 3 3" xfId="604"/>
    <cellStyle name="Финансовый 3 3 2 3 3 2" xfId="1118"/>
    <cellStyle name="Финансовый 3 3 2 3 4" xfId="776"/>
    <cellStyle name="Финансовый 3 3 2 4" xfId="431"/>
    <cellStyle name="Финансовый 3 3 2 4 2" xfId="945"/>
    <cellStyle name="Финансовый 3 3 2 5" xfId="602"/>
    <cellStyle name="Финансовый 3 3 2 5 2" xfId="1116"/>
    <cellStyle name="Финансовый 3 3 2 6" xfId="774"/>
    <cellStyle name="Финансовый 3 3 3" xfId="263"/>
    <cellStyle name="Финансовый 3 3 3 2" xfId="434"/>
    <cellStyle name="Финансовый 3 3 3 2 2" xfId="948"/>
    <cellStyle name="Финансовый 3 3 3 3" xfId="605"/>
    <cellStyle name="Финансовый 3 3 3 3 2" xfId="1119"/>
    <cellStyle name="Финансовый 3 3 3 4" xfId="777"/>
    <cellStyle name="Финансовый 3 3 4" xfId="264"/>
    <cellStyle name="Финансовый 3 3 4 2" xfId="435"/>
    <cellStyle name="Финансовый 3 3 4 2 2" xfId="949"/>
    <cellStyle name="Финансовый 3 3 4 3" xfId="606"/>
    <cellStyle name="Финансовый 3 3 4 3 2" xfId="1120"/>
    <cellStyle name="Финансовый 3 3 4 4" xfId="778"/>
    <cellStyle name="Финансовый 3 3 5" xfId="283"/>
    <cellStyle name="Финансовый 3 3 5 2" xfId="797"/>
    <cellStyle name="Финансовый 3 3 6" xfId="454"/>
    <cellStyle name="Финансовый 3 3 6 2" xfId="968"/>
    <cellStyle name="Финансовый 3 3 7" xfId="626"/>
    <cellStyle name="Финансовый 3 4" xfId="265"/>
    <cellStyle name="Финансовый 3 4 2" xfId="266"/>
    <cellStyle name="Финансовый 3 4 2 2" xfId="437"/>
    <cellStyle name="Финансовый 3 4 2 2 2" xfId="951"/>
    <cellStyle name="Финансовый 3 4 2 3" xfId="608"/>
    <cellStyle name="Финансовый 3 4 2 3 2" xfId="1122"/>
    <cellStyle name="Финансовый 3 4 2 4" xfId="780"/>
    <cellStyle name="Финансовый 3 4 3" xfId="267"/>
    <cellStyle name="Финансовый 3 4 3 2" xfId="438"/>
    <cellStyle name="Финансовый 3 4 3 2 2" xfId="952"/>
    <cellStyle name="Финансовый 3 4 3 3" xfId="609"/>
    <cellStyle name="Финансовый 3 4 3 3 2" xfId="1123"/>
    <cellStyle name="Финансовый 3 4 3 4" xfId="781"/>
    <cellStyle name="Финансовый 3 4 4" xfId="436"/>
    <cellStyle name="Финансовый 3 4 4 2" xfId="950"/>
    <cellStyle name="Финансовый 3 4 5" xfId="607"/>
    <cellStyle name="Финансовый 3 4 5 2" xfId="1121"/>
    <cellStyle name="Финансовый 3 4 6" xfId="779"/>
    <cellStyle name="Финансовый 3 5" xfId="268"/>
    <cellStyle name="Финансовый 3 5 2" xfId="439"/>
    <cellStyle name="Финансовый 3 5 2 2" xfId="953"/>
    <cellStyle name="Финансовый 3 5 3" xfId="610"/>
    <cellStyle name="Финансовый 3 5 3 2" xfId="1124"/>
    <cellStyle name="Финансовый 3 5 4" xfId="782"/>
    <cellStyle name="Финансовый 3 6" xfId="269"/>
    <cellStyle name="Финансовый 3 6 2" xfId="440"/>
    <cellStyle name="Финансовый 3 6 2 2" xfId="954"/>
    <cellStyle name="Финансовый 3 6 3" xfId="611"/>
    <cellStyle name="Финансовый 3 6 3 2" xfId="1125"/>
    <cellStyle name="Финансовый 3 6 4" xfId="783"/>
    <cellStyle name="Финансовый 3 7" xfId="270"/>
    <cellStyle name="Финансовый 3 7 2" xfId="441"/>
    <cellStyle name="Финансовый 3 7 2 2" xfId="955"/>
    <cellStyle name="Финансовый 3 7 3" xfId="612"/>
    <cellStyle name="Финансовый 3 7 3 2" xfId="1126"/>
    <cellStyle name="Финансовый 3 7 4" xfId="784"/>
    <cellStyle name="Финансовый 3 8" xfId="273"/>
    <cellStyle name="Финансовый 3 8 2" xfId="787"/>
    <cellStyle name="Финансовый 3 9" xfId="444"/>
    <cellStyle name="Финансовый 3 9 2" xfId="958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O19"/>
  <sheetViews>
    <sheetView view="pageBreakPreview" zoomScale="40" zoomScaleNormal="40" zoomScaleSheetLayoutView="40" workbookViewId="0">
      <selection activeCell="A8" sqref="A8:J8"/>
    </sheetView>
  </sheetViews>
  <sheetFormatPr defaultColWidth="9" defaultRowHeight="15.75" x14ac:dyDescent="0.25"/>
  <cols>
    <col min="1" max="1" width="10.625" style="5" customWidth="1"/>
    <col min="2" max="2" width="50.75" style="5" customWidth="1"/>
    <col min="3" max="3" width="20" style="5" customWidth="1"/>
    <col min="4" max="5" width="11.625" style="27" customWidth="1"/>
    <col min="6" max="6" width="9.25" style="48" customWidth="1"/>
    <col min="7" max="7" width="11.75" style="48" customWidth="1"/>
    <col min="8" max="8" width="7.625" style="48" customWidth="1"/>
    <col min="9" max="9" width="10.125" style="48" customWidth="1"/>
    <col min="10" max="10" width="13.375" style="48" customWidth="1"/>
    <col min="11" max="11" width="8.125" style="28" customWidth="1"/>
    <col min="12" max="12" width="4.25" style="28" bestFit="1" customWidth="1"/>
    <col min="13" max="13" width="7.5" style="28" bestFit="1" customWidth="1"/>
    <col min="14" max="14" width="9.625" style="28" bestFit="1" customWidth="1"/>
    <col min="15" max="15" width="5.625" style="28" bestFit="1" customWidth="1"/>
    <col min="16" max="16" width="7.875" style="28" customWidth="1"/>
    <col min="17" max="17" width="4.25" style="28" bestFit="1" customWidth="1"/>
    <col min="18" max="18" width="7.5" style="28" bestFit="1" customWidth="1"/>
    <col min="19" max="19" width="9.625" style="28" bestFit="1" customWidth="1"/>
    <col min="20" max="20" width="5.125" style="28" bestFit="1" customWidth="1"/>
    <col min="21" max="21" width="9.125" style="28" customWidth="1"/>
    <col min="22" max="22" width="5.125" style="28" bestFit="1" customWidth="1"/>
    <col min="23" max="23" width="7.5" style="28" bestFit="1" customWidth="1"/>
    <col min="24" max="24" width="9.625" style="28" bestFit="1" customWidth="1"/>
    <col min="25" max="25" width="5.125" style="28" bestFit="1" customWidth="1"/>
    <col min="26" max="26" width="9.125" style="28" customWidth="1"/>
    <col min="27" max="27" width="5.125" style="28" bestFit="1" customWidth="1"/>
    <col min="28" max="28" width="7.5" style="28" bestFit="1" customWidth="1"/>
    <col min="29" max="29" width="9.625" style="28" bestFit="1" customWidth="1"/>
    <col min="30" max="30" width="5.125" style="28" bestFit="1" customWidth="1"/>
    <col min="31" max="31" width="8.125" style="28" customWidth="1"/>
    <col min="32" max="32" width="5.125" style="28" bestFit="1" customWidth="1"/>
    <col min="33" max="33" width="7.5" style="28" bestFit="1" customWidth="1"/>
    <col min="34" max="34" width="9.625" style="28" bestFit="1" customWidth="1"/>
    <col min="35" max="35" width="5.125" style="28" bestFit="1" customWidth="1"/>
    <col min="36" max="36" width="7.5" style="48" bestFit="1" customWidth="1"/>
    <col min="37" max="37" width="3.875" style="48" bestFit="1" customWidth="1"/>
    <col min="38" max="38" width="7.5" style="48" bestFit="1" customWidth="1"/>
    <col min="39" max="39" width="9.625" style="48" bestFit="1" customWidth="1"/>
    <col min="40" max="40" width="4.5" style="48" customWidth="1"/>
    <col min="41" max="16384" width="9" style="5"/>
  </cols>
  <sheetData>
    <row r="1" spans="1:41" x14ac:dyDescent="0.25">
      <c r="AN1" s="157" t="s">
        <v>248</v>
      </c>
    </row>
    <row r="4" spans="1:41" ht="18.75" x14ac:dyDescent="0.25">
      <c r="A4" s="112" t="s">
        <v>232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</row>
    <row r="5" spans="1:41" ht="18.75" x14ac:dyDescent="0.3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49"/>
      <c r="AK5" s="49"/>
      <c r="AL5" s="49"/>
      <c r="AM5" s="49"/>
      <c r="AN5" s="49"/>
    </row>
    <row r="6" spans="1:41" ht="18.75" x14ac:dyDescent="0.25">
      <c r="A6" s="119" t="s">
        <v>249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</row>
    <row r="7" spans="1:41" ht="18.75" customHeight="1" x14ac:dyDescent="0.25">
      <c r="A7" s="120" t="s">
        <v>166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</row>
    <row r="8" spans="1:41" x14ac:dyDescent="0.2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41" ht="18.75" x14ac:dyDescent="0.3">
      <c r="A9" s="113" t="s">
        <v>250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</row>
    <row r="11" spans="1:41" ht="63.75" customHeight="1" x14ac:dyDescent="0.25">
      <c r="A11" s="115" t="s">
        <v>11</v>
      </c>
      <c r="B11" s="115" t="s">
        <v>7</v>
      </c>
      <c r="C11" s="115" t="s">
        <v>80</v>
      </c>
      <c r="D11" s="116" t="s">
        <v>12</v>
      </c>
      <c r="E11" s="117" t="s">
        <v>81</v>
      </c>
      <c r="F11" s="111" t="s">
        <v>82</v>
      </c>
      <c r="G11" s="111"/>
      <c r="H11" s="111"/>
      <c r="I11" s="111" t="s">
        <v>83</v>
      </c>
      <c r="J11" s="111" t="s">
        <v>84</v>
      </c>
      <c r="K11" s="111" t="s">
        <v>85</v>
      </c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</row>
    <row r="12" spans="1:41" ht="85.5" customHeight="1" x14ac:dyDescent="0.25">
      <c r="A12" s="115"/>
      <c r="B12" s="115"/>
      <c r="C12" s="115"/>
      <c r="D12" s="116"/>
      <c r="E12" s="117"/>
      <c r="F12" s="111" t="s">
        <v>3</v>
      </c>
      <c r="G12" s="111"/>
      <c r="H12" s="111"/>
      <c r="I12" s="111"/>
      <c r="J12" s="111"/>
      <c r="K12" s="111" t="s">
        <v>122</v>
      </c>
      <c r="L12" s="111"/>
      <c r="M12" s="111"/>
      <c r="N12" s="111"/>
      <c r="O12" s="111"/>
      <c r="P12" s="111" t="s">
        <v>123</v>
      </c>
      <c r="Q12" s="111"/>
      <c r="R12" s="111"/>
      <c r="S12" s="111"/>
      <c r="T12" s="111"/>
      <c r="U12" s="111" t="s">
        <v>124</v>
      </c>
      <c r="V12" s="111"/>
      <c r="W12" s="111"/>
      <c r="X12" s="111"/>
      <c r="Y12" s="111"/>
      <c r="Z12" s="111" t="s">
        <v>121</v>
      </c>
      <c r="AA12" s="111"/>
      <c r="AB12" s="111"/>
      <c r="AC12" s="111"/>
      <c r="AD12" s="111"/>
      <c r="AE12" s="111" t="s">
        <v>233</v>
      </c>
      <c r="AF12" s="111"/>
      <c r="AG12" s="111"/>
      <c r="AH12" s="111"/>
      <c r="AI12" s="111"/>
      <c r="AJ12" s="111" t="s">
        <v>8</v>
      </c>
      <c r="AK12" s="111"/>
      <c r="AL12" s="111"/>
      <c r="AM12" s="111"/>
      <c r="AN12" s="111"/>
    </row>
    <row r="13" spans="1:41" ht="166.15" customHeight="1" x14ac:dyDescent="0.25">
      <c r="A13" s="115"/>
      <c r="B13" s="115"/>
      <c r="C13" s="115"/>
      <c r="D13" s="116"/>
      <c r="E13" s="109" t="s">
        <v>17</v>
      </c>
      <c r="F13" s="68" t="s">
        <v>86</v>
      </c>
      <c r="G13" s="68" t="s">
        <v>87</v>
      </c>
      <c r="H13" s="68" t="s">
        <v>88</v>
      </c>
      <c r="I13" s="68" t="s">
        <v>3</v>
      </c>
      <c r="J13" s="68" t="s">
        <v>89</v>
      </c>
      <c r="K13" s="68" t="s">
        <v>90</v>
      </c>
      <c r="L13" s="68" t="s">
        <v>91</v>
      </c>
      <c r="M13" s="68" t="s">
        <v>92</v>
      </c>
      <c r="N13" s="68" t="s">
        <v>93</v>
      </c>
      <c r="O13" s="68" t="s">
        <v>94</v>
      </c>
      <c r="P13" s="68" t="s">
        <v>90</v>
      </c>
      <c r="Q13" s="68" t="s">
        <v>91</v>
      </c>
      <c r="R13" s="68" t="s">
        <v>92</v>
      </c>
      <c r="S13" s="68" t="s">
        <v>93</v>
      </c>
      <c r="T13" s="68" t="s">
        <v>94</v>
      </c>
      <c r="U13" s="68" t="s">
        <v>90</v>
      </c>
      <c r="V13" s="68" t="s">
        <v>91</v>
      </c>
      <c r="W13" s="68" t="s">
        <v>92</v>
      </c>
      <c r="X13" s="68" t="s">
        <v>93</v>
      </c>
      <c r="Y13" s="68" t="s">
        <v>94</v>
      </c>
      <c r="Z13" s="68" t="s">
        <v>90</v>
      </c>
      <c r="AA13" s="68" t="s">
        <v>91</v>
      </c>
      <c r="AB13" s="68" t="s">
        <v>92</v>
      </c>
      <c r="AC13" s="68" t="s">
        <v>93</v>
      </c>
      <c r="AD13" s="68" t="s">
        <v>94</v>
      </c>
      <c r="AE13" s="68" t="s">
        <v>90</v>
      </c>
      <c r="AF13" s="68" t="s">
        <v>91</v>
      </c>
      <c r="AG13" s="68" t="s">
        <v>92</v>
      </c>
      <c r="AH13" s="68" t="s">
        <v>93</v>
      </c>
      <c r="AI13" s="68" t="s">
        <v>94</v>
      </c>
      <c r="AJ13" s="68" t="s">
        <v>90</v>
      </c>
      <c r="AK13" s="68" t="s">
        <v>91</v>
      </c>
      <c r="AL13" s="68" t="s">
        <v>92</v>
      </c>
      <c r="AM13" s="68" t="s">
        <v>93</v>
      </c>
      <c r="AN13" s="68" t="s">
        <v>94</v>
      </c>
    </row>
    <row r="14" spans="1:41" ht="19.5" customHeight="1" x14ac:dyDescent="0.25">
      <c r="A14" s="4">
        <v>1</v>
      </c>
      <c r="B14" s="75">
        <f t="shared" ref="B14:C14" si="0">A14+1</f>
        <v>2</v>
      </c>
      <c r="C14" s="75">
        <f t="shared" si="0"/>
        <v>3</v>
      </c>
      <c r="D14" s="75">
        <f>C14+1</f>
        <v>4</v>
      </c>
      <c r="E14" s="75">
        <f t="shared" ref="E14:AN14" si="1">D14+1</f>
        <v>5</v>
      </c>
      <c r="F14" s="75">
        <f t="shared" si="1"/>
        <v>6</v>
      </c>
      <c r="G14" s="75">
        <f t="shared" si="1"/>
        <v>7</v>
      </c>
      <c r="H14" s="75">
        <f t="shared" si="1"/>
        <v>8</v>
      </c>
      <c r="I14" s="75">
        <f t="shared" si="1"/>
        <v>9</v>
      </c>
      <c r="J14" s="75">
        <f t="shared" si="1"/>
        <v>10</v>
      </c>
      <c r="K14" s="75" t="s">
        <v>129</v>
      </c>
      <c r="L14" s="75" t="s">
        <v>130</v>
      </c>
      <c r="M14" s="75" t="s">
        <v>131</v>
      </c>
      <c r="N14" s="75" t="s">
        <v>132</v>
      </c>
      <c r="O14" s="75" t="s">
        <v>133</v>
      </c>
      <c r="P14" s="75" t="s">
        <v>134</v>
      </c>
      <c r="Q14" s="75" t="s">
        <v>135</v>
      </c>
      <c r="R14" s="75" t="s">
        <v>136</v>
      </c>
      <c r="S14" s="75" t="s">
        <v>137</v>
      </c>
      <c r="T14" s="75" t="s">
        <v>138</v>
      </c>
      <c r="U14" s="75" t="s">
        <v>139</v>
      </c>
      <c r="V14" s="75" t="s">
        <v>140</v>
      </c>
      <c r="W14" s="75" t="s">
        <v>141</v>
      </c>
      <c r="X14" s="75" t="s">
        <v>142</v>
      </c>
      <c r="Y14" s="75" t="s">
        <v>143</v>
      </c>
      <c r="Z14" s="75" t="s">
        <v>144</v>
      </c>
      <c r="AA14" s="75" t="s">
        <v>145</v>
      </c>
      <c r="AB14" s="75" t="s">
        <v>146</v>
      </c>
      <c r="AC14" s="75" t="s">
        <v>147</v>
      </c>
      <c r="AD14" s="75" t="s">
        <v>148</v>
      </c>
      <c r="AE14" s="75" t="s">
        <v>149</v>
      </c>
      <c r="AF14" s="75" t="s">
        <v>150</v>
      </c>
      <c r="AG14" s="75" t="s">
        <v>151</v>
      </c>
      <c r="AH14" s="75" t="s">
        <v>152</v>
      </c>
      <c r="AI14" s="75" t="s">
        <v>153</v>
      </c>
      <c r="AJ14" s="75">
        <v>12</v>
      </c>
      <c r="AK14" s="75">
        <v>13</v>
      </c>
      <c r="AL14" s="75">
        <f t="shared" si="1"/>
        <v>14</v>
      </c>
      <c r="AM14" s="75">
        <f t="shared" si="1"/>
        <v>15</v>
      </c>
      <c r="AN14" s="75">
        <f t="shared" si="1"/>
        <v>16</v>
      </c>
    </row>
    <row r="15" spans="1:41" s="7" customFormat="1" ht="75" x14ac:dyDescent="0.25">
      <c r="A15" s="4" t="s">
        <v>125</v>
      </c>
      <c r="B15" s="33" t="s">
        <v>244</v>
      </c>
      <c r="C15" s="108" t="s">
        <v>239</v>
      </c>
      <c r="D15" s="40" t="s">
        <v>234</v>
      </c>
      <c r="E15" s="40" t="s">
        <v>234</v>
      </c>
      <c r="F15" s="110">
        <f>I15</f>
        <v>16.617387999999998</v>
      </c>
      <c r="G15" s="110"/>
      <c r="H15" s="110"/>
      <c r="I15" s="110">
        <f>AJ15</f>
        <v>16.617387999999998</v>
      </c>
      <c r="J15" s="110">
        <f>I15</f>
        <v>16.617387999999998</v>
      </c>
      <c r="K15" s="110">
        <f>SUM(L15:O15)</f>
        <v>16.617387999999998</v>
      </c>
      <c r="L15" s="110"/>
      <c r="M15" s="110"/>
      <c r="N15" s="110">
        <v>16.617387999999998</v>
      </c>
      <c r="O15" s="110"/>
      <c r="P15" s="110">
        <f>SUM(Q15:T15)</f>
        <v>0</v>
      </c>
      <c r="Q15" s="110"/>
      <c r="R15" s="110"/>
      <c r="S15" s="110"/>
      <c r="T15" s="110"/>
      <c r="U15" s="110">
        <f>SUM(V15:Y15)</f>
        <v>0</v>
      </c>
      <c r="V15" s="110"/>
      <c r="W15" s="110"/>
      <c r="X15" s="110"/>
      <c r="Y15" s="110"/>
      <c r="Z15" s="110">
        <f>SUM(AA15:AD15)</f>
        <v>0</v>
      </c>
      <c r="AA15" s="110"/>
      <c r="AB15" s="110"/>
      <c r="AC15" s="110"/>
      <c r="AD15" s="110"/>
      <c r="AE15" s="110">
        <f>SUM(AF15:AI15)</f>
        <v>0</v>
      </c>
      <c r="AF15" s="110"/>
      <c r="AG15" s="110"/>
      <c r="AH15" s="110"/>
      <c r="AI15" s="110"/>
      <c r="AJ15" s="110">
        <f>SUM(AK15:AN15)</f>
        <v>16.617387999999998</v>
      </c>
      <c r="AK15" s="110">
        <f>SUM(L15,Q15,V15,AA15,AF15)</f>
        <v>0</v>
      </c>
      <c r="AL15" s="110">
        <f t="shared" ref="AL15:AN16" si="2">SUM(M15,R15,W15,AB15,AG15)</f>
        <v>0</v>
      </c>
      <c r="AM15" s="110">
        <f t="shared" si="2"/>
        <v>16.617387999999998</v>
      </c>
      <c r="AN15" s="110">
        <f t="shared" si="2"/>
        <v>0</v>
      </c>
    </row>
    <row r="16" spans="1:41" s="80" customFormat="1" ht="75" x14ac:dyDescent="0.25">
      <c r="A16" s="4" t="s">
        <v>126</v>
      </c>
      <c r="B16" s="33" t="s">
        <v>245</v>
      </c>
      <c r="C16" s="108" t="s">
        <v>240</v>
      </c>
      <c r="D16" s="40" t="s">
        <v>234</v>
      </c>
      <c r="E16" s="40" t="s">
        <v>243</v>
      </c>
      <c r="F16" s="110">
        <f>I16</f>
        <v>3.6688679999999998</v>
      </c>
      <c r="G16" s="110"/>
      <c r="H16" s="110"/>
      <c r="I16" s="110">
        <f>AJ16</f>
        <v>3.6688679999999998</v>
      </c>
      <c r="J16" s="110">
        <f>I16</f>
        <v>3.6688679999999998</v>
      </c>
      <c r="K16" s="110">
        <f>SUM(L16:O16)</f>
        <v>3.4775999999999998</v>
      </c>
      <c r="L16" s="110"/>
      <c r="M16" s="110"/>
      <c r="N16" s="110">
        <v>3.4775999999999998</v>
      </c>
      <c r="O16" s="110"/>
      <c r="P16" s="110">
        <f>SUM(Q16:T16)</f>
        <v>0.19126799999999999</v>
      </c>
      <c r="Q16" s="110"/>
      <c r="R16" s="110"/>
      <c r="S16" s="110">
        <v>0.19126799999999999</v>
      </c>
      <c r="T16" s="110"/>
      <c r="U16" s="110">
        <f>SUM(V16:Y16)</f>
        <v>0</v>
      </c>
      <c r="V16" s="110"/>
      <c r="W16" s="110"/>
      <c r="X16" s="110"/>
      <c r="Y16" s="110"/>
      <c r="Z16" s="110">
        <f>SUM(AA16:AD16)</f>
        <v>0</v>
      </c>
      <c r="AA16" s="110"/>
      <c r="AB16" s="110"/>
      <c r="AC16" s="110"/>
      <c r="AD16" s="110"/>
      <c r="AE16" s="110">
        <f>SUM(AF16:AI16)</f>
        <v>0</v>
      </c>
      <c r="AF16" s="110"/>
      <c r="AG16" s="110"/>
      <c r="AH16" s="110"/>
      <c r="AI16" s="110"/>
      <c r="AJ16" s="110">
        <f>SUM(AK16:AN16)</f>
        <v>3.6688679999999998</v>
      </c>
      <c r="AK16" s="110">
        <f>SUM(L16,Q16,V16,AA16,AF16)</f>
        <v>0</v>
      </c>
      <c r="AL16" s="110">
        <f t="shared" si="2"/>
        <v>0</v>
      </c>
      <c r="AM16" s="110">
        <f t="shared" si="2"/>
        <v>3.6688679999999998</v>
      </c>
      <c r="AN16" s="110">
        <f t="shared" si="2"/>
        <v>0</v>
      </c>
      <c r="AO16" s="104"/>
    </row>
    <row r="17" spans="1:40" s="7" customFormat="1" ht="60" x14ac:dyDescent="0.25">
      <c r="A17" s="4" t="s">
        <v>127</v>
      </c>
      <c r="B17" s="33" t="s">
        <v>246</v>
      </c>
      <c r="C17" s="108" t="s">
        <v>241</v>
      </c>
      <c r="D17" s="40" t="s">
        <v>234</v>
      </c>
      <c r="E17" s="40" t="s">
        <v>235</v>
      </c>
      <c r="F17" s="110">
        <f>I17</f>
        <v>17.517748999999998</v>
      </c>
      <c r="G17" s="110"/>
      <c r="H17" s="110"/>
      <c r="I17" s="110">
        <f t="shared" ref="I17:I19" si="3">AJ17</f>
        <v>17.517748999999998</v>
      </c>
      <c r="J17" s="110">
        <f>I17</f>
        <v>17.517748999999998</v>
      </c>
      <c r="K17" s="110">
        <f t="shared" ref="K17:K19" si="4">SUM(L17:O17)</f>
        <v>1.795628</v>
      </c>
      <c r="L17" s="110"/>
      <c r="M17" s="110"/>
      <c r="N17" s="110">
        <v>1.795628</v>
      </c>
      <c r="O17" s="110"/>
      <c r="P17" s="110">
        <f t="shared" ref="P17:P19" si="5">SUM(Q17:T17)</f>
        <v>2.2375970000000001</v>
      </c>
      <c r="Q17" s="110"/>
      <c r="R17" s="110"/>
      <c r="S17" s="110">
        <v>2.2375970000000001</v>
      </c>
      <c r="T17" s="110"/>
      <c r="U17" s="110">
        <f t="shared" ref="U17:U19" si="6">SUM(V17:Y17)</f>
        <v>3.6868979999999998</v>
      </c>
      <c r="V17" s="110"/>
      <c r="W17" s="110"/>
      <c r="X17" s="110">
        <v>3.6868979999999998</v>
      </c>
      <c r="Y17" s="110"/>
      <c r="Z17" s="110">
        <f t="shared" ref="Z17:Z19" si="7">SUM(AA17:AD17)</f>
        <v>4.7033449999999997</v>
      </c>
      <c r="AA17" s="110"/>
      <c r="AB17" s="110"/>
      <c r="AC17" s="110">
        <v>4.7033449999999997</v>
      </c>
      <c r="AD17" s="110"/>
      <c r="AE17" s="110">
        <f t="shared" ref="AE17:AE19" si="8">SUM(AF17:AI17)</f>
        <v>5.0942809999999996</v>
      </c>
      <c r="AF17" s="110"/>
      <c r="AG17" s="110"/>
      <c r="AH17" s="110">
        <v>5.0942809999999996</v>
      </c>
      <c r="AI17" s="110"/>
      <c r="AJ17" s="110">
        <f t="shared" ref="AJ17:AJ19" si="9">SUM(AK17:AN17)</f>
        <v>17.517748999999998</v>
      </c>
      <c r="AK17" s="110">
        <f t="shared" ref="AK17:AK19" si="10">SUM(L17,Q17,V17,AA17,AF17)</f>
        <v>0</v>
      </c>
      <c r="AL17" s="110">
        <f t="shared" ref="AL17:AL19" si="11">SUM(M17,R17,W17,AB17,AG17)</f>
        <v>0</v>
      </c>
      <c r="AM17" s="103">
        <f t="shared" ref="AM17:AM19" si="12">SUM(N17,S17,X17,AC17,AH17)</f>
        <v>17.517748999999998</v>
      </c>
      <c r="AN17" s="110">
        <f t="shared" ref="AN17:AN19" si="13">SUM(O17,T17,Y17,AD17,AI17)</f>
        <v>0</v>
      </c>
    </row>
    <row r="18" spans="1:40" s="7" customFormat="1" ht="75" x14ac:dyDescent="0.25">
      <c r="A18" s="4" t="s">
        <v>128</v>
      </c>
      <c r="B18" s="33" t="s">
        <v>247</v>
      </c>
      <c r="C18" s="108" t="s">
        <v>242</v>
      </c>
      <c r="D18" s="40" t="s">
        <v>234</v>
      </c>
      <c r="E18" s="40" t="s">
        <v>235</v>
      </c>
      <c r="F18" s="110">
        <f>I18</f>
        <v>13.615110999999999</v>
      </c>
      <c r="G18" s="110"/>
      <c r="H18" s="110"/>
      <c r="I18" s="110">
        <f t="shared" si="3"/>
        <v>13.615110999999999</v>
      </c>
      <c r="J18" s="110">
        <f>I18</f>
        <v>13.615110999999999</v>
      </c>
      <c r="K18" s="110">
        <f t="shared" si="4"/>
        <v>1.337664</v>
      </c>
      <c r="L18" s="110"/>
      <c r="M18" s="110"/>
      <c r="N18" s="110">
        <v>1.337664</v>
      </c>
      <c r="O18" s="110"/>
      <c r="P18" s="110">
        <f t="shared" si="5"/>
        <v>1.903003</v>
      </c>
      <c r="Q18" s="110"/>
      <c r="R18" s="110"/>
      <c r="S18" s="110">
        <v>1.903003</v>
      </c>
      <c r="T18" s="110"/>
      <c r="U18" s="110">
        <f t="shared" si="6"/>
        <v>2.9862229999999998</v>
      </c>
      <c r="V18" s="110"/>
      <c r="W18" s="110"/>
      <c r="X18" s="110">
        <v>2.9862229999999998</v>
      </c>
      <c r="Y18" s="110"/>
      <c r="Z18" s="110">
        <f t="shared" si="7"/>
        <v>3.4990190000000001</v>
      </c>
      <c r="AA18" s="110"/>
      <c r="AB18" s="110"/>
      <c r="AC18" s="110">
        <v>3.4990190000000001</v>
      </c>
      <c r="AD18" s="110"/>
      <c r="AE18" s="110">
        <f t="shared" si="8"/>
        <v>3.889202</v>
      </c>
      <c r="AF18" s="110"/>
      <c r="AG18" s="110"/>
      <c r="AH18" s="110">
        <v>3.889202</v>
      </c>
      <c r="AI18" s="110"/>
      <c r="AJ18" s="110">
        <f t="shared" si="9"/>
        <v>13.615110999999999</v>
      </c>
      <c r="AK18" s="110">
        <f t="shared" si="10"/>
        <v>0</v>
      </c>
      <c r="AL18" s="110">
        <f t="shared" si="11"/>
        <v>0</v>
      </c>
      <c r="AM18" s="110">
        <f t="shared" si="12"/>
        <v>13.615110999999999</v>
      </c>
      <c r="AN18" s="110">
        <f t="shared" si="13"/>
        <v>0</v>
      </c>
    </row>
    <row r="19" spans="1:40" s="71" customFormat="1" ht="36" customHeight="1" x14ac:dyDescent="0.25">
      <c r="A19" s="2" t="s">
        <v>116</v>
      </c>
      <c r="B19" s="76" t="s">
        <v>154</v>
      </c>
      <c r="C19" s="3"/>
      <c r="D19" s="77" t="s">
        <v>234</v>
      </c>
      <c r="E19" s="77" t="s">
        <v>235</v>
      </c>
      <c r="F19" s="32">
        <f>I19</f>
        <v>51.419115999999995</v>
      </c>
      <c r="G19" s="32"/>
      <c r="H19" s="32"/>
      <c r="I19" s="32">
        <f t="shared" si="3"/>
        <v>51.419115999999995</v>
      </c>
      <c r="J19" s="32">
        <f>I19</f>
        <v>51.419115999999995</v>
      </c>
      <c r="K19" s="32">
        <f t="shared" si="4"/>
        <v>23.228279999999998</v>
      </c>
      <c r="L19" s="32">
        <f>SUM(L15:L18)</f>
        <v>0</v>
      </c>
      <c r="M19" s="32">
        <f t="shared" ref="M19:O19" si="14">SUM(M15:M18)</f>
        <v>0</v>
      </c>
      <c r="N19" s="32">
        <f t="shared" si="14"/>
        <v>23.228279999999998</v>
      </c>
      <c r="O19" s="32">
        <f t="shared" si="14"/>
        <v>0</v>
      </c>
      <c r="P19" s="32">
        <f t="shared" si="5"/>
        <v>4.3318680000000001</v>
      </c>
      <c r="Q19" s="32">
        <f t="shared" ref="Q19:T19" si="15">SUM(Q15:Q18)</f>
        <v>0</v>
      </c>
      <c r="R19" s="32">
        <f t="shared" si="15"/>
        <v>0</v>
      </c>
      <c r="S19" s="32">
        <f t="shared" si="15"/>
        <v>4.3318680000000001</v>
      </c>
      <c r="T19" s="32">
        <f t="shared" si="15"/>
        <v>0</v>
      </c>
      <c r="U19" s="32">
        <f t="shared" si="6"/>
        <v>6.6731210000000001</v>
      </c>
      <c r="V19" s="32">
        <f t="shared" ref="V19:Y19" si="16">SUM(V15:V18)</f>
        <v>0</v>
      </c>
      <c r="W19" s="32">
        <f t="shared" si="16"/>
        <v>0</v>
      </c>
      <c r="X19" s="32">
        <f t="shared" si="16"/>
        <v>6.6731210000000001</v>
      </c>
      <c r="Y19" s="32">
        <f t="shared" si="16"/>
        <v>0</v>
      </c>
      <c r="Z19" s="32">
        <f t="shared" si="7"/>
        <v>8.2023639999999993</v>
      </c>
      <c r="AA19" s="32">
        <f t="shared" ref="AA19:AD19" si="17">SUM(AA15:AA18)</f>
        <v>0</v>
      </c>
      <c r="AB19" s="32">
        <f t="shared" si="17"/>
        <v>0</v>
      </c>
      <c r="AC19" s="32">
        <f t="shared" si="17"/>
        <v>8.2023639999999993</v>
      </c>
      <c r="AD19" s="32">
        <f t="shared" si="17"/>
        <v>0</v>
      </c>
      <c r="AE19" s="32">
        <f t="shared" si="8"/>
        <v>8.9834829999999997</v>
      </c>
      <c r="AF19" s="32">
        <f t="shared" ref="AF19:AI19" si="18">SUM(AF15:AF18)</f>
        <v>0</v>
      </c>
      <c r="AG19" s="32">
        <f t="shared" si="18"/>
        <v>0</v>
      </c>
      <c r="AH19" s="32">
        <f t="shared" si="18"/>
        <v>8.9834829999999997</v>
      </c>
      <c r="AI19" s="32">
        <f t="shared" si="18"/>
        <v>0</v>
      </c>
      <c r="AJ19" s="32">
        <f t="shared" si="9"/>
        <v>51.419115999999995</v>
      </c>
      <c r="AK19" s="32">
        <f t="shared" si="10"/>
        <v>0</v>
      </c>
      <c r="AL19" s="32">
        <f t="shared" si="11"/>
        <v>0</v>
      </c>
      <c r="AM19" s="32">
        <f t="shared" si="12"/>
        <v>51.419115999999995</v>
      </c>
      <c r="AN19" s="32">
        <f t="shared" si="13"/>
        <v>0</v>
      </c>
    </row>
  </sheetData>
  <mergeCells count="22">
    <mergeCell ref="A5:J5"/>
    <mergeCell ref="A8:J8"/>
    <mergeCell ref="A4:AN4"/>
    <mergeCell ref="A6:AN6"/>
    <mergeCell ref="A7:AN7"/>
    <mergeCell ref="A9:AN9"/>
    <mergeCell ref="A11:A13"/>
    <mergeCell ref="B11:B13"/>
    <mergeCell ref="C11:C13"/>
    <mergeCell ref="D11:D13"/>
    <mergeCell ref="E11:E12"/>
    <mergeCell ref="F11:H11"/>
    <mergeCell ref="K11:AN11"/>
    <mergeCell ref="F12:H12"/>
    <mergeCell ref="K12:O12"/>
    <mergeCell ref="P12:T12"/>
    <mergeCell ref="I11:I12"/>
    <mergeCell ref="J11:J12"/>
    <mergeCell ref="U12:Y12"/>
    <mergeCell ref="Z12:AD12"/>
    <mergeCell ref="AJ12:AN12"/>
    <mergeCell ref="AE12:AI12"/>
  </mergeCells>
  <pageMargins left="0.7" right="0.7" top="0.75" bottom="0.75" header="0.3" footer="0.3"/>
  <pageSetup paperSize="9" scale="2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U19"/>
  <sheetViews>
    <sheetView view="pageBreakPreview" zoomScale="40" zoomScaleNormal="70" zoomScaleSheetLayoutView="40" workbookViewId="0">
      <selection activeCell="B41" sqref="B41"/>
    </sheetView>
  </sheetViews>
  <sheetFormatPr defaultColWidth="9" defaultRowHeight="15.75" x14ac:dyDescent="0.25"/>
  <cols>
    <col min="1" max="1" width="10.875" style="5" customWidth="1"/>
    <col min="2" max="2" width="40.75" style="5" customWidth="1"/>
    <col min="3" max="3" width="19.625" style="5" customWidth="1"/>
    <col min="4" max="4" width="11.25" style="5" customWidth="1"/>
    <col min="5" max="5" width="13" style="5" customWidth="1"/>
    <col min="6" max="6" width="16" style="11" customWidth="1"/>
    <col min="7" max="7" width="11.5" style="11" customWidth="1"/>
    <col min="8" max="8" width="10.125" style="11" customWidth="1"/>
    <col min="9" max="9" width="11.625" style="11" customWidth="1"/>
    <col min="10" max="10" width="12.375" style="11" customWidth="1"/>
    <col min="11" max="11" width="9.25" style="11" customWidth="1"/>
    <col min="12" max="12" width="11.25" style="11" customWidth="1"/>
    <col min="13" max="13" width="12.375" style="11" customWidth="1"/>
    <col min="14" max="18" width="16.625" style="11" customWidth="1"/>
    <col min="19" max="19" width="16.625" style="5" customWidth="1"/>
    <col min="20" max="20" width="9" style="5" customWidth="1"/>
    <col min="21" max="21" width="9" style="5"/>
    <col min="22" max="16384" width="9" style="1"/>
  </cols>
  <sheetData>
    <row r="1" spans="1:20" s="5" customFormat="1" x14ac:dyDescent="0.25"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5" t="s">
        <v>251</v>
      </c>
    </row>
    <row r="2" spans="1:20" s="5" customFormat="1" x14ac:dyDescent="0.25"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20" s="5" customFormat="1" x14ac:dyDescent="0.25"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</row>
    <row r="4" spans="1:20" s="5" customFormat="1" x14ac:dyDescent="0.25">
      <c r="A4" s="121" t="s">
        <v>16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</row>
    <row r="5" spans="1:20" s="5" customFormat="1" x14ac:dyDescent="0.25">
      <c r="A5" s="56"/>
      <c r="B5" s="56"/>
      <c r="C5" s="56"/>
      <c r="D5" s="56"/>
      <c r="E5" s="56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6"/>
    </row>
    <row r="6" spans="1:20" s="5" customFormat="1" x14ac:dyDescent="0.25">
      <c r="A6" s="128" t="s">
        <v>252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</row>
    <row r="7" spans="1:20" s="5" customFormat="1" x14ac:dyDescent="0.25">
      <c r="A7" s="120" t="s">
        <v>166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1:20" s="5" customFormat="1" x14ac:dyDescent="0.25"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20" s="5" customFormat="1" x14ac:dyDescent="0.25">
      <c r="A9" s="114" t="s">
        <v>237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</row>
    <row r="10" spans="1:20" s="5" customFormat="1" x14ac:dyDescent="0.25">
      <c r="A10" s="56"/>
      <c r="B10" s="56"/>
      <c r="C10" s="56"/>
      <c r="D10" s="56"/>
      <c r="E10" s="56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6"/>
    </row>
    <row r="11" spans="1:20" s="5" customFormat="1" ht="91.5" customHeight="1" x14ac:dyDescent="0.25">
      <c r="A11" s="127" t="s">
        <v>11</v>
      </c>
      <c r="B11" s="127" t="s">
        <v>7</v>
      </c>
      <c r="C11" s="127" t="s">
        <v>0</v>
      </c>
      <c r="D11" s="130" t="s">
        <v>12</v>
      </c>
      <c r="E11" s="115" t="s">
        <v>13</v>
      </c>
      <c r="F11" s="129" t="s">
        <v>21</v>
      </c>
      <c r="G11" s="124" t="s">
        <v>15</v>
      </c>
      <c r="H11" s="125"/>
      <c r="I11" s="125"/>
      <c r="J11" s="125"/>
      <c r="K11" s="125"/>
      <c r="L11" s="124" t="s">
        <v>14</v>
      </c>
      <c r="M11" s="125"/>
      <c r="N11" s="122" t="s">
        <v>22</v>
      </c>
      <c r="O11" s="123"/>
      <c r="P11" s="123"/>
      <c r="Q11" s="123"/>
      <c r="R11" s="123"/>
      <c r="S11" s="123"/>
    </row>
    <row r="12" spans="1:20" s="5" customFormat="1" ht="87" customHeight="1" x14ac:dyDescent="0.25">
      <c r="A12" s="127"/>
      <c r="B12" s="127"/>
      <c r="C12" s="127"/>
      <c r="D12" s="130"/>
      <c r="E12" s="115"/>
      <c r="F12" s="129"/>
      <c r="G12" s="124" t="s">
        <v>3</v>
      </c>
      <c r="H12" s="125"/>
      <c r="I12" s="125"/>
      <c r="J12" s="125"/>
      <c r="K12" s="126"/>
      <c r="L12" s="129" t="s">
        <v>236</v>
      </c>
      <c r="M12" s="129"/>
      <c r="N12" s="73" t="s">
        <v>155</v>
      </c>
      <c r="O12" s="73" t="s">
        <v>156</v>
      </c>
      <c r="P12" s="73" t="s">
        <v>157</v>
      </c>
      <c r="Q12" s="73" t="s">
        <v>158</v>
      </c>
      <c r="R12" s="73" t="s">
        <v>170</v>
      </c>
      <c r="S12" s="115" t="s">
        <v>159</v>
      </c>
    </row>
    <row r="13" spans="1:20" s="5" customFormat="1" ht="135" customHeight="1" x14ac:dyDescent="0.25">
      <c r="A13" s="127"/>
      <c r="B13" s="127"/>
      <c r="C13" s="127"/>
      <c r="D13" s="130"/>
      <c r="E13" s="57" t="s">
        <v>3</v>
      </c>
      <c r="F13" s="55" t="s">
        <v>17</v>
      </c>
      <c r="G13" s="12" t="s">
        <v>2</v>
      </c>
      <c r="H13" s="12" t="s">
        <v>5</v>
      </c>
      <c r="I13" s="12" t="s">
        <v>6</v>
      </c>
      <c r="J13" s="13" t="s">
        <v>9</v>
      </c>
      <c r="K13" s="13" t="s">
        <v>10</v>
      </c>
      <c r="L13" s="12" t="s">
        <v>1</v>
      </c>
      <c r="M13" s="12" t="s">
        <v>4</v>
      </c>
      <c r="N13" s="54" t="s">
        <v>3</v>
      </c>
      <c r="O13" s="72" t="s">
        <v>3</v>
      </c>
      <c r="P13" s="72" t="s">
        <v>3</v>
      </c>
      <c r="Q13" s="72" t="s">
        <v>3</v>
      </c>
      <c r="R13" s="72" t="s">
        <v>3</v>
      </c>
      <c r="S13" s="115"/>
    </row>
    <row r="14" spans="1:20" s="14" customFormat="1" ht="19.5" customHeight="1" x14ac:dyDescent="0.25">
      <c r="A14" s="4">
        <v>1</v>
      </c>
      <c r="B14" s="4">
        <v>2</v>
      </c>
      <c r="C14" s="4">
        <v>3</v>
      </c>
      <c r="D14" s="4">
        <v>5</v>
      </c>
      <c r="E14" s="4">
        <v>6</v>
      </c>
      <c r="F14" s="4">
        <v>8</v>
      </c>
      <c r="G14" s="4">
        <v>11</v>
      </c>
      <c r="H14" s="4">
        <v>12</v>
      </c>
      <c r="I14" s="4">
        <v>13</v>
      </c>
      <c r="J14" s="4">
        <v>14</v>
      </c>
      <c r="K14" s="4">
        <v>15</v>
      </c>
      <c r="L14" s="4">
        <v>21</v>
      </c>
      <c r="M14" s="4">
        <v>22</v>
      </c>
      <c r="N14" s="4" t="s">
        <v>18</v>
      </c>
      <c r="O14" s="4" t="s">
        <v>19</v>
      </c>
      <c r="P14" s="4" t="s">
        <v>20</v>
      </c>
      <c r="Q14" s="4" t="s">
        <v>20</v>
      </c>
      <c r="R14" s="4" t="s">
        <v>20</v>
      </c>
      <c r="S14" s="4">
        <v>30</v>
      </c>
    </row>
    <row r="15" spans="1:20" s="51" customFormat="1" ht="120" x14ac:dyDescent="0.25">
      <c r="A15" s="4" t="s">
        <v>125</v>
      </c>
      <c r="B15" s="33" t="str">
        <f>'1'!B15</f>
        <v>«Интеллектуальная система учета электрической энергии
 потребителей АО «ЮТЭК» на территории г. Радужный, п.г.т.Новоаганск, село Варъёган на 2021-2025 г.г.» 
(приобретение, монтаж и настройка оборудования, установка программного обеспечения)</v>
      </c>
      <c r="C15" s="70" t="str">
        <f>'1'!C15</f>
        <v>K_ЮТЭК-ХМАО-01</v>
      </c>
      <c r="D15" s="52">
        <v>2021</v>
      </c>
      <c r="E15" s="52">
        <v>2021</v>
      </c>
      <c r="F15" s="54">
        <f>G15</f>
        <v>13.847823333333334</v>
      </c>
      <c r="G15" s="54">
        <f>SUM(H15:K15)</f>
        <v>13.847823333333334</v>
      </c>
      <c r="H15" s="54"/>
      <c r="I15" s="54">
        <f>0.701421/1.2+2.664537/1.2</f>
        <v>2.8049650000000002</v>
      </c>
      <c r="J15" s="54">
        <f>13.033296/1.2</f>
        <v>10.861080000000001</v>
      </c>
      <c r="K15" s="54">
        <f>0.218134/1.2</f>
        <v>0.18177833333333335</v>
      </c>
      <c r="L15" s="54"/>
      <c r="M15" s="54">
        <f>S15</f>
        <v>13.847823333333332</v>
      </c>
      <c r="N15" s="9">
        <f>'1'!K15/1.2</f>
        <v>13.847823333333332</v>
      </c>
      <c r="O15" s="9">
        <f>'1'!S15/1.2</f>
        <v>0</v>
      </c>
      <c r="P15" s="9">
        <f>'1'!X15/1.2</f>
        <v>0</v>
      </c>
      <c r="Q15" s="9">
        <f>'1'!AC15/1.2</f>
        <v>0</v>
      </c>
      <c r="R15" s="9">
        <f>'1'!AH15/1.2</f>
        <v>0</v>
      </c>
      <c r="S15" s="54">
        <f>SUM(N15:R15)</f>
        <v>13.847823333333332</v>
      </c>
      <c r="T15" s="104"/>
    </row>
    <row r="16" spans="1:20" s="80" customFormat="1" ht="105" x14ac:dyDescent="0.25">
      <c r="A16" s="4" t="s">
        <v>126</v>
      </c>
      <c r="B16" s="33" t="str">
        <f>'1'!B16</f>
        <v>«Интеллектуальная система учета электрической энергии
 потребителей АО «ЮТЭК» на территории г. Радужный, п.г.т.Новоаганск, село Варъёган на 2021-2025 г.г.»
(приобретение программного обеспечения и его эксплуатация)</v>
      </c>
      <c r="C16" s="79" t="str">
        <f>'1'!C16</f>
        <v>K_ЮТЭК-ХМАО-02</v>
      </c>
      <c r="D16" s="79">
        <v>2021</v>
      </c>
      <c r="E16" s="79">
        <v>2021</v>
      </c>
      <c r="F16" s="81">
        <f>G16</f>
        <v>3.0573900000000003</v>
      </c>
      <c r="G16" s="81">
        <f>SUM(H16:K16)</f>
        <v>3.0573900000000003</v>
      </c>
      <c r="H16" s="81"/>
      <c r="I16" s="81"/>
      <c r="J16" s="81"/>
      <c r="K16" s="81">
        <f>3.4776/1.2+0.191268/1.2</f>
        <v>3.0573900000000003</v>
      </c>
      <c r="L16" s="81"/>
      <c r="M16" s="81">
        <f>S16</f>
        <v>3.0573900000000003</v>
      </c>
      <c r="N16" s="9">
        <f>'1'!K16/1.2</f>
        <v>2.8980000000000001</v>
      </c>
      <c r="O16" s="9">
        <f>'1'!S16/1.2</f>
        <v>0.15939</v>
      </c>
      <c r="P16" s="9">
        <f>'1'!X16/1.2</f>
        <v>0</v>
      </c>
      <c r="Q16" s="9">
        <f>'1'!AC16/1.2</f>
        <v>0</v>
      </c>
      <c r="R16" s="9">
        <f>'1'!AH16/1.2</f>
        <v>0</v>
      </c>
      <c r="S16" s="81">
        <f>SUM(N16:R16)</f>
        <v>3.0573900000000003</v>
      </c>
      <c r="T16" s="104"/>
    </row>
    <row r="17" spans="1:20" s="51" customFormat="1" ht="90" x14ac:dyDescent="0.25">
      <c r="A17" s="4" t="s">
        <v>127</v>
      </c>
      <c r="B17" s="33" t="str">
        <f>'1'!B17</f>
        <v>«Интеллектуальная система учета электрической энергии
 потребителей АО «ЮТЭК» на территории г.Радужный, п.г.т.Новоаганск, село Варъёган на 2021-2025 г.г.» 
(обслуживание ИСУЭЭ)</v>
      </c>
      <c r="C17" s="79" t="str">
        <f>'1'!C17</f>
        <v>К_ЮТЭК-ХМАО-03</v>
      </c>
      <c r="D17" s="52">
        <v>2021</v>
      </c>
      <c r="E17" s="52">
        <v>2025</v>
      </c>
      <c r="F17" s="72">
        <f t="shared" ref="F17:F19" si="0">G17</f>
        <v>14.477478512396694</v>
      </c>
      <c r="G17" s="72">
        <f t="shared" ref="G17:G18" si="1">SUM(H17:K17)</f>
        <v>14.477478512396694</v>
      </c>
      <c r="H17" s="54"/>
      <c r="I17" s="54"/>
      <c r="J17" s="54">
        <f>17.517749/1.21</f>
        <v>14.477478512396694</v>
      </c>
      <c r="K17" s="54"/>
      <c r="L17" s="54"/>
      <c r="M17" s="72">
        <f t="shared" ref="M17:M19" si="2">S17</f>
        <v>14.598124166666667</v>
      </c>
      <c r="N17" s="9">
        <f>'1'!K17/1.2</f>
        <v>1.4963566666666668</v>
      </c>
      <c r="O17" s="9">
        <f>'1'!S17/1.2</f>
        <v>1.8646641666666668</v>
      </c>
      <c r="P17" s="9">
        <f>'1'!X17/1.2</f>
        <v>3.0724149999999999</v>
      </c>
      <c r="Q17" s="9">
        <f>'1'!AC17/1.2</f>
        <v>3.9194541666666667</v>
      </c>
      <c r="R17" s="9">
        <f>'1'!AH17/1.2</f>
        <v>4.2452341666666662</v>
      </c>
      <c r="S17" s="72">
        <f t="shared" ref="S17:S19" si="3">SUM(N17:R17)</f>
        <v>14.598124166666667</v>
      </c>
      <c r="T17" s="104"/>
    </row>
    <row r="18" spans="1:20" s="51" customFormat="1" ht="105" x14ac:dyDescent="0.25">
      <c r="A18" s="4" t="s">
        <v>128</v>
      </c>
      <c r="B18" s="33" t="str">
        <f>'1'!B18</f>
        <v>«Интеллектуальная система учета электрической энергии
 потребителей АО «ЮТЭК» на территории г.Радужный, п.г.т.Новоаганск, село Варъёган на 2021-2025 г.г.» 
(обеспечение сбора данных со счётчиков – расходы на связь)</v>
      </c>
      <c r="C18" s="79" t="str">
        <f>'1'!C18</f>
        <v>К_ЮТЭК-ХМАО-04</v>
      </c>
      <c r="D18" s="52">
        <v>2021</v>
      </c>
      <c r="E18" s="52">
        <v>2021</v>
      </c>
      <c r="F18" s="72">
        <f t="shared" si="0"/>
        <v>11.345924999999999</v>
      </c>
      <c r="G18" s="72">
        <f t="shared" si="1"/>
        <v>11.345924999999999</v>
      </c>
      <c r="H18" s="54"/>
      <c r="I18" s="54"/>
      <c r="J18" s="54"/>
      <c r="K18" s="54">
        <f>0.716503/1.2+3.224652/1.2+9.673955/1.2</f>
        <v>11.345924999999999</v>
      </c>
      <c r="L18" s="54"/>
      <c r="M18" s="72">
        <f t="shared" si="2"/>
        <v>11.345925833333334</v>
      </c>
      <c r="N18" s="9">
        <f>'1'!K18/1.2</f>
        <v>1.1147199999999999</v>
      </c>
      <c r="O18" s="9">
        <f>'1'!S18/1.2</f>
        <v>1.5858358333333333</v>
      </c>
      <c r="P18" s="9">
        <f>'1'!X18/1.2</f>
        <v>2.4885191666666668</v>
      </c>
      <c r="Q18" s="9">
        <f>'1'!AC18/1.2</f>
        <v>2.9158491666666668</v>
      </c>
      <c r="R18" s="9">
        <f>'1'!AH18/1.2</f>
        <v>3.241001666666667</v>
      </c>
      <c r="S18" s="72">
        <f t="shared" si="3"/>
        <v>11.345925833333334</v>
      </c>
      <c r="T18" s="104"/>
    </row>
    <row r="19" spans="1:20" s="51" customFormat="1" ht="48" customHeight="1" x14ac:dyDescent="0.25">
      <c r="A19" s="2" t="s">
        <v>116</v>
      </c>
      <c r="B19" s="76" t="s">
        <v>154</v>
      </c>
      <c r="C19" s="3"/>
      <c r="D19" s="3">
        <v>2021</v>
      </c>
      <c r="E19" s="3">
        <v>2025</v>
      </c>
      <c r="F19" s="8">
        <f t="shared" si="0"/>
        <v>42.728616845730031</v>
      </c>
      <c r="G19" s="8">
        <f t="shared" ref="G19" si="4">SUM(H19:K19)</f>
        <v>42.728616845730031</v>
      </c>
      <c r="H19" s="8">
        <f>SUM(H15:H18)</f>
        <v>0</v>
      </c>
      <c r="I19" s="8">
        <f>SUM(I15:I18)</f>
        <v>2.8049650000000002</v>
      </c>
      <c r="J19" s="8">
        <f>SUM(J15:J18)</f>
        <v>25.338558512396695</v>
      </c>
      <c r="K19" s="8">
        <f>SUM(K15:K18)</f>
        <v>14.585093333333333</v>
      </c>
      <c r="L19" s="8">
        <f>SUM(L15:L18)</f>
        <v>0</v>
      </c>
      <c r="M19" s="8">
        <f t="shared" si="2"/>
        <v>42.849263333333333</v>
      </c>
      <c r="N19" s="10">
        <f>SUM(N15:N18)</f>
        <v>19.3569</v>
      </c>
      <c r="O19" s="10">
        <f>SUM(O15:O18)</f>
        <v>3.60989</v>
      </c>
      <c r="P19" s="10">
        <f>SUM(P15:P18)</f>
        <v>5.5609341666666667</v>
      </c>
      <c r="Q19" s="10">
        <f>SUM(Q15:Q18)</f>
        <v>6.835303333333334</v>
      </c>
      <c r="R19" s="10">
        <f>SUM(R15:R18)</f>
        <v>7.4862358333333336</v>
      </c>
      <c r="S19" s="8">
        <f t="shared" si="3"/>
        <v>42.849263333333333</v>
      </c>
    </row>
  </sheetData>
  <mergeCells count="16">
    <mergeCell ref="D11:D13"/>
    <mergeCell ref="E11:E12"/>
    <mergeCell ref="G11:K11"/>
    <mergeCell ref="A4:S4"/>
    <mergeCell ref="N11:S11"/>
    <mergeCell ref="G12:K12"/>
    <mergeCell ref="S12:S13"/>
    <mergeCell ref="A11:A13"/>
    <mergeCell ref="B11:B13"/>
    <mergeCell ref="C11:C13"/>
    <mergeCell ref="A6:S6"/>
    <mergeCell ref="A7:S7"/>
    <mergeCell ref="F11:F12"/>
    <mergeCell ref="A9:S9"/>
    <mergeCell ref="L12:M12"/>
    <mergeCell ref="L11:M11"/>
  </mergeCells>
  <pageMargins left="0.70866141732283472" right="0.70866141732283472" top="0.74803149606299213" bottom="0.74803149606299213" header="0.31496062992125984" footer="0.31496062992125984"/>
  <pageSetup paperSize="8" scale="62" firstPageNumber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BI21"/>
  <sheetViews>
    <sheetView view="pageBreakPreview" zoomScale="25" zoomScaleNormal="25" zoomScaleSheetLayoutView="25" workbookViewId="0">
      <selection activeCell="T40" sqref="T40"/>
    </sheetView>
  </sheetViews>
  <sheetFormatPr defaultRowHeight="15.75" x14ac:dyDescent="0.25"/>
  <cols>
    <col min="1" max="1" width="11.5" style="11" customWidth="1"/>
    <col min="2" max="2" width="58.5" style="15" customWidth="1"/>
    <col min="3" max="3" width="19.375" style="45" customWidth="1"/>
    <col min="4" max="4" width="17.625" style="11" customWidth="1"/>
    <col min="5" max="5" width="8.125" style="11" customWidth="1"/>
    <col min="6" max="6" width="15.375" style="11" customWidth="1"/>
    <col min="7" max="7" width="9.5" style="11" customWidth="1"/>
    <col min="8" max="8" width="8.5" style="11" customWidth="1"/>
    <col min="9" max="10" width="8.75" style="11" customWidth="1"/>
    <col min="11" max="11" width="6.875" style="11" bestFit="1" customWidth="1"/>
    <col min="12" max="13" width="10.125" style="11" customWidth="1"/>
    <col min="14" max="18" width="6.875" style="11" bestFit="1" customWidth="1"/>
    <col min="19" max="19" width="8.5" style="11" customWidth="1"/>
    <col min="20" max="20" width="12.875" style="11" customWidth="1"/>
    <col min="21" max="25" width="6.875" style="11" bestFit="1" customWidth="1"/>
    <col min="26" max="26" width="8.5" style="11" customWidth="1"/>
    <col min="27" max="27" width="10.625" style="11" customWidth="1"/>
    <col min="28" max="32" width="6.875" style="11" bestFit="1" customWidth="1"/>
    <col min="33" max="33" width="9.875" style="11" customWidth="1"/>
    <col min="34" max="34" width="12" style="20" customWidth="1"/>
    <col min="35" max="39" width="6.875" style="20" bestFit="1" customWidth="1"/>
    <col min="40" max="40" width="13" style="20" customWidth="1"/>
    <col min="41" max="41" width="11.75" style="20" customWidth="1"/>
    <col min="42" max="46" width="6.875" style="11" bestFit="1" customWidth="1"/>
    <col min="47" max="47" width="4.125" style="11" customWidth="1"/>
    <col min="48" max="48" width="3.75" style="11" customWidth="1"/>
    <col min="49" max="49" width="3.875" style="11" customWidth="1"/>
    <col min="50" max="50" width="4.5" style="11" customWidth="1"/>
    <col min="51" max="51" width="5" style="11" customWidth="1"/>
    <col min="52" max="52" width="5.5" style="11" customWidth="1"/>
    <col min="53" max="53" width="5.75" style="11" customWidth="1"/>
    <col min="54" max="54" width="5.5" style="11" customWidth="1"/>
    <col min="55" max="56" width="5" style="11" customWidth="1"/>
    <col min="57" max="57" width="12.875" style="11" customWidth="1"/>
    <col min="58" max="61" width="5" style="11" customWidth="1"/>
    <col min="62" max="67" width="5" style="16" customWidth="1"/>
    <col min="68" max="198" width="9" style="16"/>
    <col min="199" max="199" width="11.5" style="16" customWidth="1"/>
    <col min="200" max="200" width="58.5" style="16" customWidth="1"/>
    <col min="201" max="201" width="13.875" style="16" customWidth="1"/>
    <col min="202" max="202" width="17.625" style="16" customWidth="1"/>
    <col min="203" max="203" width="22" style="16" customWidth="1"/>
    <col min="204" max="204" width="18.875" style="16" customWidth="1"/>
    <col min="205" max="205" width="9.25" style="16" customWidth="1"/>
    <col min="206" max="210" width="5.75" style="16" customWidth="1"/>
    <col min="211" max="211" width="17.25" style="16" customWidth="1"/>
    <col min="212" max="212" width="9.25" style="16" customWidth="1"/>
    <col min="213" max="217" width="5.75" style="16" customWidth="1"/>
    <col min="218" max="218" width="8.125" style="16" customWidth="1"/>
    <col min="219" max="219" width="15.375" style="16" customWidth="1"/>
    <col min="220" max="220" width="9.5" style="16" customWidth="1"/>
    <col min="221" max="221" width="8.5" style="16" customWidth="1"/>
    <col min="222" max="222" width="8.75" style="16" customWidth="1"/>
    <col min="223" max="223" width="6" style="16" customWidth="1"/>
    <col min="224" max="224" width="12.375" style="16" customWidth="1"/>
    <col min="225" max="225" width="17.625" style="16" customWidth="1"/>
    <col min="226" max="230" width="6" style="16" customWidth="1"/>
    <col min="231" max="231" width="6.375" style="16" customWidth="1"/>
    <col min="232" max="233" width="10.125" style="16" customWidth="1"/>
    <col min="234" max="234" width="11.875" style="16" customWidth="1"/>
    <col min="235" max="245" width="10.125" style="16" customWidth="1"/>
    <col min="246" max="246" width="8.5" style="16" customWidth="1"/>
    <col min="247" max="247" width="12.875" style="16" customWidth="1"/>
    <col min="248" max="248" width="10.375" style="16" customWidth="1"/>
    <col min="249" max="249" width="6" style="16" customWidth="1"/>
    <col min="250" max="250" width="9.125" style="16" customWidth="1"/>
    <col min="251" max="251" width="6" style="16" customWidth="1"/>
    <col min="252" max="252" width="7.25" style="16" customWidth="1"/>
    <col min="253" max="253" width="19.25" style="16" customWidth="1"/>
    <col min="254" max="258" width="6" style="16" customWidth="1"/>
    <col min="259" max="259" width="6.25" style="16" customWidth="1"/>
    <col min="260" max="260" width="8.5" style="16" customWidth="1"/>
    <col min="261" max="261" width="10.625" style="16" customWidth="1"/>
    <col min="262" max="262" width="9" style="16" customWidth="1"/>
    <col min="263" max="263" width="6" style="16" customWidth="1"/>
    <col min="264" max="264" width="8.25" style="16" customWidth="1"/>
    <col min="265" max="265" width="6" style="16" customWidth="1"/>
    <col min="266" max="266" width="7.625" style="16" customWidth="1"/>
    <col min="267" max="267" width="19.25" style="16" customWidth="1"/>
    <col min="268" max="272" width="6" style="16" customWidth="1"/>
    <col min="273" max="273" width="6.25" style="16" customWidth="1"/>
    <col min="274" max="274" width="9.875" style="16" customWidth="1"/>
    <col min="275" max="275" width="12" style="16" customWidth="1"/>
    <col min="276" max="276" width="14.875" style="16" customWidth="1"/>
    <col min="277" max="277" width="6" style="16" customWidth="1"/>
    <col min="278" max="278" width="12.625" style="16" customWidth="1"/>
    <col min="279" max="280" width="6" style="16" customWidth="1"/>
    <col min="281" max="281" width="19.25" style="16" customWidth="1"/>
    <col min="282" max="286" width="6" style="16" customWidth="1"/>
    <col min="287" max="287" width="6.25" style="16" customWidth="1"/>
    <col min="288" max="288" width="18.75" style="16" customWidth="1"/>
    <col min="289" max="289" width="11.75" style="16" customWidth="1"/>
    <col min="290" max="290" width="9.625" style="16" customWidth="1"/>
    <col min="291" max="291" width="8" style="16" customWidth="1"/>
    <col min="292" max="292" width="9.125" style="16" customWidth="1"/>
    <col min="293" max="293" width="6" style="16" customWidth="1"/>
    <col min="294" max="294" width="10.75" style="16" customWidth="1"/>
    <col min="295" max="295" width="17.5" style="16" customWidth="1"/>
    <col min="296" max="299" width="6" style="16" customWidth="1"/>
    <col min="300" max="300" width="6.875" style="16" customWidth="1"/>
    <col min="301" max="301" width="5.75" style="16" customWidth="1"/>
    <col min="302" max="302" width="16.625" style="16" customWidth="1"/>
    <col min="303" max="303" width="4.125" style="16" customWidth="1"/>
    <col min="304" max="304" width="3.75" style="16" customWidth="1"/>
    <col min="305" max="305" width="3.875" style="16" customWidth="1"/>
    <col min="306" max="306" width="4.5" style="16" customWidth="1"/>
    <col min="307" max="307" width="5" style="16" customWidth="1"/>
    <col min="308" max="308" width="5.5" style="16" customWidth="1"/>
    <col min="309" max="309" width="5.75" style="16" customWidth="1"/>
    <col min="310" max="310" width="5.5" style="16" customWidth="1"/>
    <col min="311" max="312" width="5" style="16" customWidth="1"/>
    <col min="313" max="313" width="12.875" style="16" customWidth="1"/>
    <col min="314" max="323" width="5" style="16" customWidth="1"/>
    <col min="324" max="454" width="9" style="16"/>
    <col min="455" max="455" width="11.5" style="16" customWidth="1"/>
    <col min="456" max="456" width="58.5" style="16" customWidth="1"/>
    <col min="457" max="457" width="13.875" style="16" customWidth="1"/>
    <col min="458" max="458" width="17.625" style="16" customWidth="1"/>
    <col min="459" max="459" width="22" style="16" customWidth="1"/>
    <col min="460" max="460" width="18.875" style="16" customWidth="1"/>
    <col min="461" max="461" width="9.25" style="16" customWidth="1"/>
    <col min="462" max="466" width="5.75" style="16" customWidth="1"/>
    <col min="467" max="467" width="17.25" style="16" customWidth="1"/>
    <col min="468" max="468" width="9.25" style="16" customWidth="1"/>
    <col min="469" max="473" width="5.75" style="16" customWidth="1"/>
    <col min="474" max="474" width="8.125" style="16" customWidth="1"/>
    <col min="475" max="475" width="15.375" style="16" customWidth="1"/>
    <col min="476" max="476" width="9.5" style="16" customWidth="1"/>
    <col min="477" max="477" width="8.5" style="16" customWidth="1"/>
    <col min="478" max="478" width="8.75" style="16" customWidth="1"/>
    <col min="479" max="479" width="6" style="16" customWidth="1"/>
    <col min="480" max="480" width="12.375" style="16" customWidth="1"/>
    <col min="481" max="481" width="17.625" style="16" customWidth="1"/>
    <col min="482" max="486" width="6" style="16" customWidth="1"/>
    <col min="487" max="487" width="6.375" style="16" customWidth="1"/>
    <col min="488" max="489" width="10.125" style="16" customWidth="1"/>
    <col min="490" max="490" width="11.875" style="16" customWidth="1"/>
    <col min="491" max="501" width="10.125" style="16" customWidth="1"/>
    <col min="502" max="502" width="8.5" style="16" customWidth="1"/>
    <col min="503" max="503" width="12.875" style="16" customWidth="1"/>
    <col min="504" max="504" width="10.375" style="16" customWidth="1"/>
    <col min="505" max="505" width="6" style="16" customWidth="1"/>
    <col min="506" max="506" width="9.125" style="16" customWidth="1"/>
    <col min="507" max="507" width="6" style="16" customWidth="1"/>
    <col min="508" max="508" width="7.25" style="16" customWidth="1"/>
    <col min="509" max="509" width="19.25" style="16" customWidth="1"/>
    <col min="510" max="514" width="6" style="16" customWidth="1"/>
    <col min="515" max="515" width="6.25" style="16" customWidth="1"/>
    <col min="516" max="516" width="8.5" style="16" customWidth="1"/>
    <col min="517" max="517" width="10.625" style="16" customWidth="1"/>
    <col min="518" max="518" width="9" style="16" customWidth="1"/>
    <col min="519" max="519" width="6" style="16" customWidth="1"/>
    <col min="520" max="520" width="8.25" style="16" customWidth="1"/>
    <col min="521" max="521" width="6" style="16" customWidth="1"/>
    <col min="522" max="522" width="7.625" style="16" customWidth="1"/>
    <col min="523" max="523" width="19.25" style="16" customWidth="1"/>
    <col min="524" max="528" width="6" style="16" customWidth="1"/>
    <col min="529" max="529" width="6.25" style="16" customWidth="1"/>
    <col min="530" max="530" width="9.875" style="16" customWidth="1"/>
    <col min="531" max="531" width="12" style="16" customWidth="1"/>
    <col min="532" max="532" width="14.875" style="16" customWidth="1"/>
    <col min="533" max="533" width="6" style="16" customWidth="1"/>
    <col min="534" max="534" width="12.625" style="16" customWidth="1"/>
    <col min="535" max="536" width="6" style="16" customWidth="1"/>
    <col min="537" max="537" width="19.25" style="16" customWidth="1"/>
    <col min="538" max="542" width="6" style="16" customWidth="1"/>
    <col min="543" max="543" width="6.25" style="16" customWidth="1"/>
    <col min="544" max="544" width="18.75" style="16" customWidth="1"/>
    <col min="545" max="545" width="11.75" style="16" customWidth="1"/>
    <col min="546" max="546" width="9.625" style="16" customWidth="1"/>
    <col min="547" max="547" width="8" style="16" customWidth="1"/>
    <col min="548" max="548" width="9.125" style="16" customWidth="1"/>
    <col min="549" max="549" width="6" style="16" customWidth="1"/>
    <col min="550" max="550" width="10.75" style="16" customWidth="1"/>
    <col min="551" max="551" width="17.5" style="16" customWidth="1"/>
    <col min="552" max="555" width="6" style="16" customWidth="1"/>
    <col min="556" max="556" width="6.875" style="16" customWidth="1"/>
    <col min="557" max="557" width="5.75" style="16" customWidth="1"/>
    <col min="558" max="558" width="16.625" style="16" customWidth="1"/>
    <col min="559" max="559" width="4.125" style="16" customWidth="1"/>
    <col min="560" max="560" width="3.75" style="16" customWidth="1"/>
    <col min="561" max="561" width="3.875" style="16" customWidth="1"/>
    <col min="562" max="562" width="4.5" style="16" customWidth="1"/>
    <col min="563" max="563" width="5" style="16" customWidth="1"/>
    <col min="564" max="564" width="5.5" style="16" customWidth="1"/>
    <col min="565" max="565" width="5.75" style="16" customWidth="1"/>
    <col min="566" max="566" width="5.5" style="16" customWidth="1"/>
    <col min="567" max="568" width="5" style="16" customWidth="1"/>
    <col min="569" max="569" width="12.875" style="16" customWidth="1"/>
    <col min="570" max="579" width="5" style="16" customWidth="1"/>
    <col min="580" max="710" width="9" style="16"/>
    <col min="711" max="711" width="11.5" style="16" customWidth="1"/>
    <col min="712" max="712" width="58.5" style="16" customWidth="1"/>
    <col min="713" max="713" width="13.875" style="16" customWidth="1"/>
    <col min="714" max="714" width="17.625" style="16" customWidth="1"/>
    <col min="715" max="715" width="22" style="16" customWidth="1"/>
    <col min="716" max="716" width="18.875" style="16" customWidth="1"/>
    <col min="717" max="717" width="9.25" style="16" customWidth="1"/>
    <col min="718" max="722" width="5.75" style="16" customWidth="1"/>
    <col min="723" max="723" width="17.25" style="16" customWidth="1"/>
    <col min="724" max="724" width="9.25" style="16" customWidth="1"/>
    <col min="725" max="729" width="5.75" style="16" customWidth="1"/>
    <col min="730" max="730" width="8.125" style="16" customWidth="1"/>
    <col min="731" max="731" width="15.375" style="16" customWidth="1"/>
    <col min="732" max="732" width="9.5" style="16" customWidth="1"/>
    <col min="733" max="733" width="8.5" style="16" customWidth="1"/>
    <col min="734" max="734" width="8.75" style="16" customWidth="1"/>
    <col min="735" max="735" width="6" style="16" customWidth="1"/>
    <col min="736" max="736" width="12.375" style="16" customWidth="1"/>
    <col min="737" max="737" width="17.625" style="16" customWidth="1"/>
    <col min="738" max="742" width="6" style="16" customWidth="1"/>
    <col min="743" max="743" width="6.375" style="16" customWidth="1"/>
    <col min="744" max="745" width="10.125" style="16" customWidth="1"/>
    <col min="746" max="746" width="11.875" style="16" customWidth="1"/>
    <col min="747" max="757" width="10.125" style="16" customWidth="1"/>
    <col min="758" max="758" width="8.5" style="16" customWidth="1"/>
    <col min="759" max="759" width="12.875" style="16" customWidth="1"/>
    <col min="760" max="760" width="10.375" style="16" customWidth="1"/>
    <col min="761" max="761" width="6" style="16" customWidth="1"/>
    <col min="762" max="762" width="9.125" style="16" customWidth="1"/>
    <col min="763" max="763" width="6" style="16" customWidth="1"/>
    <col min="764" max="764" width="7.25" style="16" customWidth="1"/>
    <col min="765" max="765" width="19.25" style="16" customWidth="1"/>
    <col min="766" max="770" width="6" style="16" customWidth="1"/>
    <col min="771" max="771" width="6.25" style="16" customWidth="1"/>
    <col min="772" max="772" width="8.5" style="16" customWidth="1"/>
    <col min="773" max="773" width="10.625" style="16" customWidth="1"/>
    <col min="774" max="774" width="9" style="16" customWidth="1"/>
    <col min="775" max="775" width="6" style="16" customWidth="1"/>
    <col min="776" max="776" width="8.25" style="16" customWidth="1"/>
    <col min="777" max="777" width="6" style="16" customWidth="1"/>
    <col min="778" max="778" width="7.625" style="16" customWidth="1"/>
    <col min="779" max="779" width="19.25" style="16" customWidth="1"/>
    <col min="780" max="784" width="6" style="16" customWidth="1"/>
    <col min="785" max="785" width="6.25" style="16" customWidth="1"/>
    <col min="786" max="786" width="9.875" style="16" customWidth="1"/>
    <col min="787" max="787" width="12" style="16" customWidth="1"/>
    <col min="788" max="788" width="14.875" style="16" customWidth="1"/>
    <col min="789" max="789" width="6" style="16" customWidth="1"/>
    <col min="790" max="790" width="12.625" style="16" customWidth="1"/>
    <col min="791" max="792" width="6" style="16" customWidth="1"/>
    <col min="793" max="793" width="19.25" style="16" customWidth="1"/>
    <col min="794" max="798" width="6" style="16" customWidth="1"/>
    <col min="799" max="799" width="6.25" style="16" customWidth="1"/>
    <col min="800" max="800" width="18.75" style="16" customWidth="1"/>
    <col min="801" max="801" width="11.75" style="16" customWidth="1"/>
    <col min="802" max="802" width="9.625" style="16" customWidth="1"/>
    <col min="803" max="803" width="8" style="16" customWidth="1"/>
    <col min="804" max="804" width="9.125" style="16" customWidth="1"/>
    <col min="805" max="805" width="6" style="16" customWidth="1"/>
    <col min="806" max="806" width="10.75" style="16" customWidth="1"/>
    <col min="807" max="807" width="17.5" style="16" customWidth="1"/>
    <col min="808" max="811" width="6" style="16" customWidth="1"/>
    <col min="812" max="812" width="6.875" style="16" customWidth="1"/>
    <col min="813" max="813" width="5.75" style="16" customWidth="1"/>
    <col min="814" max="814" width="16.625" style="16" customWidth="1"/>
    <col min="815" max="815" width="4.125" style="16" customWidth="1"/>
    <col min="816" max="816" width="3.75" style="16" customWidth="1"/>
    <col min="817" max="817" width="3.875" style="16" customWidth="1"/>
    <col min="818" max="818" width="4.5" style="16" customWidth="1"/>
    <col min="819" max="819" width="5" style="16" customWidth="1"/>
    <col min="820" max="820" width="5.5" style="16" customWidth="1"/>
    <col min="821" max="821" width="5.75" style="16" customWidth="1"/>
    <col min="822" max="822" width="5.5" style="16" customWidth="1"/>
    <col min="823" max="824" width="5" style="16" customWidth="1"/>
    <col min="825" max="825" width="12.875" style="16" customWidth="1"/>
    <col min="826" max="835" width="5" style="16" customWidth="1"/>
    <col min="836" max="966" width="9" style="16"/>
    <col min="967" max="967" width="11.5" style="16" customWidth="1"/>
    <col min="968" max="968" width="58.5" style="16" customWidth="1"/>
    <col min="969" max="969" width="13.875" style="16" customWidth="1"/>
    <col min="970" max="970" width="17.625" style="16" customWidth="1"/>
    <col min="971" max="971" width="22" style="16" customWidth="1"/>
    <col min="972" max="972" width="18.875" style="16" customWidth="1"/>
    <col min="973" max="973" width="9.25" style="16" customWidth="1"/>
    <col min="974" max="978" width="5.75" style="16" customWidth="1"/>
    <col min="979" max="979" width="17.25" style="16" customWidth="1"/>
    <col min="980" max="980" width="9.25" style="16" customWidth="1"/>
    <col min="981" max="985" width="5.75" style="16" customWidth="1"/>
    <col min="986" max="986" width="8.125" style="16" customWidth="1"/>
    <col min="987" max="987" width="15.375" style="16" customWidth="1"/>
    <col min="988" max="988" width="9.5" style="16" customWidth="1"/>
    <col min="989" max="989" width="8.5" style="16" customWidth="1"/>
    <col min="990" max="990" width="8.75" style="16" customWidth="1"/>
    <col min="991" max="991" width="6" style="16" customWidth="1"/>
    <col min="992" max="992" width="12.375" style="16" customWidth="1"/>
    <col min="993" max="993" width="17.625" style="16" customWidth="1"/>
    <col min="994" max="998" width="6" style="16" customWidth="1"/>
    <col min="999" max="999" width="6.375" style="16" customWidth="1"/>
    <col min="1000" max="1001" width="10.125" style="16" customWidth="1"/>
    <col min="1002" max="1002" width="11.875" style="16" customWidth="1"/>
    <col min="1003" max="1013" width="10.125" style="16" customWidth="1"/>
    <col min="1014" max="1014" width="8.5" style="16" customWidth="1"/>
    <col min="1015" max="1015" width="12.875" style="16" customWidth="1"/>
    <col min="1016" max="1016" width="10.375" style="16" customWidth="1"/>
    <col min="1017" max="1017" width="6" style="16" customWidth="1"/>
    <col min="1018" max="1018" width="9.125" style="16" customWidth="1"/>
    <col min="1019" max="1019" width="6" style="16" customWidth="1"/>
    <col min="1020" max="1020" width="7.25" style="16" customWidth="1"/>
    <col min="1021" max="1021" width="19.25" style="16" customWidth="1"/>
    <col min="1022" max="1026" width="6" style="16" customWidth="1"/>
    <col min="1027" max="1027" width="6.25" style="16" customWidth="1"/>
    <col min="1028" max="1028" width="8.5" style="16" customWidth="1"/>
    <col min="1029" max="1029" width="10.625" style="16" customWidth="1"/>
    <col min="1030" max="1030" width="9" style="16" customWidth="1"/>
    <col min="1031" max="1031" width="6" style="16" customWidth="1"/>
    <col min="1032" max="1032" width="8.25" style="16" customWidth="1"/>
    <col min="1033" max="1033" width="6" style="16" customWidth="1"/>
    <col min="1034" max="1034" width="7.625" style="16" customWidth="1"/>
    <col min="1035" max="1035" width="19.25" style="16" customWidth="1"/>
    <col min="1036" max="1040" width="6" style="16" customWidth="1"/>
    <col min="1041" max="1041" width="6.25" style="16" customWidth="1"/>
    <col min="1042" max="1042" width="9.875" style="16" customWidth="1"/>
    <col min="1043" max="1043" width="12" style="16" customWidth="1"/>
    <col min="1044" max="1044" width="14.875" style="16" customWidth="1"/>
    <col min="1045" max="1045" width="6" style="16" customWidth="1"/>
    <col min="1046" max="1046" width="12.625" style="16" customWidth="1"/>
    <col min="1047" max="1048" width="6" style="16" customWidth="1"/>
    <col min="1049" max="1049" width="19.25" style="16" customWidth="1"/>
    <col min="1050" max="1054" width="6" style="16" customWidth="1"/>
    <col min="1055" max="1055" width="6.25" style="16" customWidth="1"/>
    <col min="1056" max="1056" width="18.75" style="16" customWidth="1"/>
    <col min="1057" max="1057" width="11.75" style="16" customWidth="1"/>
    <col min="1058" max="1058" width="9.625" style="16" customWidth="1"/>
    <col min="1059" max="1059" width="8" style="16" customWidth="1"/>
    <col min="1060" max="1060" width="9.125" style="16" customWidth="1"/>
    <col min="1061" max="1061" width="6" style="16" customWidth="1"/>
    <col min="1062" max="1062" width="10.75" style="16" customWidth="1"/>
    <col min="1063" max="1063" width="17.5" style="16" customWidth="1"/>
    <col min="1064" max="1067" width="6" style="16" customWidth="1"/>
    <col min="1068" max="1068" width="6.875" style="16" customWidth="1"/>
    <col min="1069" max="1069" width="5.75" style="16" customWidth="1"/>
    <col min="1070" max="1070" width="16.625" style="16" customWidth="1"/>
    <col min="1071" max="1071" width="4.125" style="16" customWidth="1"/>
    <col min="1072" max="1072" width="3.75" style="16" customWidth="1"/>
    <col min="1073" max="1073" width="3.875" style="16" customWidth="1"/>
    <col min="1074" max="1074" width="4.5" style="16" customWidth="1"/>
    <col min="1075" max="1075" width="5" style="16" customWidth="1"/>
    <col min="1076" max="1076" width="5.5" style="16" customWidth="1"/>
    <col min="1077" max="1077" width="5.75" style="16" customWidth="1"/>
    <col min="1078" max="1078" width="5.5" style="16" customWidth="1"/>
    <col min="1079" max="1080" width="5" style="16" customWidth="1"/>
    <col min="1081" max="1081" width="12.875" style="16" customWidth="1"/>
    <col min="1082" max="1091" width="5" style="16" customWidth="1"/>
    <col min="1092" max="1222" width="9" style="16"/>
    <col min="1223" max="1223" width="11.5" style="16" customWidth="1"/>
    <col min="1224" max="1224" width="58.5" style="16" customWidth="1"/>
    <col min="1225" max="1225" width="13.875" style="16" customWidth="1"/>
    <col min="1226" max="1226" width="17.625" style="16" customWidth="1"/>
    <col min="1227" max="1227" width="22" style="16" customWidth="1"/>
    <col min="1228" max="1228" width="18.875" style="16" customWidth="1"/>
    <col min="1229" max="1229" width="9.25" style="16" customWidth="1"/>
    <col min="1230" max="1234" width="5.75" style="16" customWidth="1"/>
    <col min="1235" max="1235" width="17.25" style="16" customWidth="1"/>
    <col min="1236" max="1236" width="9.25" style="16" customWidth="1"/>
    <col min="1237" max="1241" width="5.75" style="16" customWidth="1"/>
    <col min="1242" max="1242" width="8.125" style="16" customWidth="1"/>
    <col min="1243" max="1243" width="15.375" style="16" customWidth="1"/>
    <col min="1244" max="1244" width="9.5" style="16" customWidth="1"/>
    <col min="1245" max="1245" width="8.5" style="16" customWidth="1"/>
    <col min="1246" max="1246" width="8.75" style="16" customWidth="1"/>
    <col min="1247" max="1247" width="6" style="16" customWidth="1"/>
    <col min="1248" max="1248" width="12.375" style="16" customWidth="1"/>
    <col min="1249" max="1249" width="17.625" style="16" customWidth="1"/>
    <col min="1250" max="1254" width="6" style="16" customWidth="1"/>
    <col min="1255" max="1255" width="6.375" style="16" customWidth="1"/>
    <col min="1256" max="1257" width="10.125" style="16" customWidth="1"/>
    <col min="1258" max="1258" width="11.875" style="16" customWidth="1"/>
    <col min="1259" max="1269" width="10.125" style="16" customWidth="1"/>
    <col min="1270" max="1270" width="8.5" style="16" customWidth="1"/>
    <col min="1271" max="1271" width="12.875" style="16" customWidth="1"/>
    <col min="1272" max="1272" width="10.375" style="16" customWidth="1"/>
    <col min="1273" max="1273" width="6" style="16" customWidth="1"/>
    <col min="1274" max="1274" width="9.125" style="16" customWidth="1"/>
    <col min="1275" max="1275" width="6" style="16" customWidth="1"/>
    <col min="1276" max="1276" width="7.25" style="16" customWidth="1"/>
    <col min="1277" max="1277" width="19.25" style="16" customWidth="1"/>
    <col min="1278" max="1282" width="6" style="16" customWidth="1"/>
    <col min="1283" max="1283" width="6.25" style="16" customWidth="1"/>
    <col min="1284" max="1284" width="8.5" style="16" customWidth="1"/>
    <col min="1285" max="1285" width="10.625" style="16" customWidth="1"/>
    <col min="1286" max="1286" width="9" style="16" customWidth="1"/>
    <col min="1287" max="1287" width="6" style="16" customWidth="1"/>
    <col min="1288" max="1288" width="8.25" style="16" customWidth="1"/>
    <col min="1289" max="1289" width="6" style="16" customWidth="1"/>
    <col min="1290" max="1290" width="7.625" style="16" customWidth="1"/>
    <col min="1291" max="1291" width="19.25" style="16" customWidth="1"/>
    <col min="1292" max="1296" width="6" style="16" customWidth="1"/>
    <col min="1297" max="1297" width="6.25" style="16" customWidth="1"/>
    <col min="1298" max="1298" width="9.875" style="16" customWidth="1"/>
    <col min="1299" max="1299" width="12" style="16" customWidth="1"/>
    <col min="1300" max="1300" width="14.875" style="16" customWidth="1"/>
    <col min="1301" max="1301" width="6" style="16" customWidth="1"/>
    <col min="1302" max="1302" width="12.625" style="16" customWidth="1"/>
    <col min="1303" max="1304" width="6" style="16" customWidth="1"/>
    <col min="1305" max="1305" width="19.25" style="16" customWidth="1"/>
    <col min="1306" max="1310" width="6" style="16" customWidth="1"/>
    <col min="1311" max="1311" width="6.25" style="16" customWidth="1"/>
    <col min="1312" max="1312" width="18.75" style="16" customWidth="1"/>
    <col min="1313" max="1313" width="11.75" style="16" customWidth="1"/>
    <col min="1314" max="1314" width="9.625" style="16" customWidth="1"/>
    <col min="1315" max="1315" width="8" style="16" customWidth="1"/>
    <col min="1316" max="1316" width="9.125" style="16" customWidth="1"/>
    <col min="1317" max="1317" width="6" style="16" customWidth="1"/>
    <col min="1318" max="1318" width="10.75" style="16" customWidth="1"/>
    <col min="1319" max="1319" width="17.5" style="16" customWidth="1"/>
    <col min="1320" max="1323" width="6" style="16" customWidth="1"/>
    <col min="1324" max="1324" width="6.875" style="16" customWidth="1"/>
    <col min="1325" max="1325" width="5.75" style="16" customWidth="1"/>
    <col min="1326" max="1326" width="16.625" style="16" customWidth="1"/>
    <col min="1327" max="1327" width="4.125" style="16" customWidth="1"/>
    <col min="1328" max="1328" width="3.75" style="16" customWidth="1"/>
    <col min="1329" max="1329" width="3.875" style="16" customWidth="1"/>
    <col min="1330" max="1330" width="4.5" style="16" customWidth="1"/>
    <col min="1331" max="1331" width="5" style="16" customWidth="1"/>
    <col min="1332" max="1332" width="5.5" style="16" customWidth="1"/>
    <col min="1333" max="1333" width="5.75" style="16" customWidth="1"/>
    <col min="1334" max="1334" width="5.5" style="16" customWidth="1"/>
    <col min="1335" max="1336" width="5" style="16" customWidth="1"/>
    <col min="1337" max="1337" width="12.875" style="16" customWidth="1"/>
    <col min="1338" max="1347" width="5" style="16" customWidth="1"/>
    <col min="1348" max="1478" width="9" style="16"/>
    <col min="1479" max="1479" width="11.5" style="16" customWidth="1"/>
    <col min="1480" max="1480" width="58.5" style="16" customWidth="1"/>
    <col min="1481" max="1481" width="13.875" style="16" customWidth="1"/>
    <col min="1482" max="1482" width="17.625" style="16" customWidth="1"/>
    <col min="1483" max="1483" width="22" style="16" customWidth="1"/>
    <col min="1484" max="1484" width="18.875" style="16" customWidth="1"/>
    <col min="1485" max="1485" width="9.25" style="16" customWidth="1"/>
    <col min="1486" max="1490" width="5.75" style="16" customWidth="1"/>
    <col min="1491" max="1491" width="17.25" style="16" customWidth="1"/>
    <col min="1492" max="1492" width="9.25" style="16" customWidth="1"/>
    <col min="1493" max="1497" width="5.75" style="16" customWidth="1"/>
    <col min="1498" max="1498" width="8.125" style="16" customWidth="1"/>
    <col min="1499" max="1499" width="15.375" style="16" customWidth="1"/>
    <col min="1500" max="1500" width="9.5" style="16" customWidth="1"/>
    <col min="1501" max="1501" width="8.5" style="16" customWidth="1"/>
    <col min="1502" max="1502" width="8.75" style="16" customWidth="1"/>
    <col min="1503" max="1503" width="6" style="16" customWidth="1"/>
    <col min="1504" max="1504" width="12.375" style="16" customWidth="1"/>
    <col min="1505" max="1505" width="17.625" style="16" customWidth="1"/>
    <col min="1506" max="1510" width="6" style="16" customWidth="1"/>
    <col min="1511" max="1511" width="6.375" style="16" customWidth="1"/>
    <col min="1512" max="1513" width="10.125" style="16" customWidth="1"/>
    <col min="1514" max="1514" width="11.875" style="16" customWidth="1"/>
    <col min="1515" max="1525" width="10.125" style="16" customWidth="1"/>
    <col min="1526" max="1526" width="8.5" style="16" customWidth="1"/>
    <col min="1527" max="1527" width="12.875" style="16" customWidth="1"/>
    <col min="1528" max="1528" width="10.375" style="16" customWidth="1"/>
    <col min="1529" max="1529" width="6" style="16" customWidth="1"/>
    <col min="1530" max="1530" width="9.125" style="16" customWidth="1"/>
    <col min="1531" max="1531" width="6" style="16" customWidth="1"/>
    <col min="1532" max="1532" width="7.25" style="16" customWidth="1"/>
    <col min="1533" max="1533" width="19.25" style="16" customWidth="1"/>
    <col min="1534" max="1538" width="6" style="16" customWidth="1"/>
    <col min="1539" max="1539" width="6.25" style="16" customWidth="1"/>
    <col min="1540" max="1540" width="8.5" style="16" customWidth="1"/>
    <col min="1541" max="1541" width="10.625" style="16" customWidth="1"/>
    <col min="1542" max="1542" width="9" style="16" customWidth="1"/>
    <col min="1543" max="1543" width="6" style="16" customWidth="1"/>
    <col min="1544" max="1544" width="8.25" style="16" customWidth="1"/>
    <col min="1545" max="1545" width="6" style="16" customWidth="1"/>
    <col min="1546" max="1546" width="7.625" style="16" customWidth="1"/>
    <col min="1547" max="1547" width="19.25" style="16" customWidth="1"/>
    <col min="1548" max="1552" width="6" style="16" customWidth="1"/>
    <col min="1553" max="1553" width="6.25" style="16" customWidth="1"/>
    <col min="1554" max="1554" width="9.875" style="16" customWidth="1"/>
    <col min="1555" max="1555" width="12" style="16" customWidth="1"/>
    <col min="1556" max="1556" width="14.875" style="16" customWidth="1"/>
    <col min="1557" max="1557" width="6" style="16" customWidth="1"/>
    <col min="1558" max="1558" width="12.625" style="16" customWidth="1"/>
    <col min="1559" max="1560" width="6" style="16" customWidth="1"/>
    <col min="1561" max="1561" width="19.25" style="16" customWidth="1"/>
    <col min="1562" max="1566" width="6" style="16" customWidth="1"/>
    <col min="1567" max="1567" width="6.25" style="16" customWidth="1"/>
    <col min="1568" max="1568" width="18.75" style="16" customWidth="1"/>
    <col min="1569" max="1569" width="11.75" style="16" customWidth="1"/>
    <col min="1570" max="1570" width="9.625" style="16" customWidth="1"/>
    <col min="1571" max="1571" width="8" style="16" customWidth="1"/>
    <col min="1572" max="1572" width="9.125" style="16" customWidth="1"/>
    <col min="1573" max="1573" width="6" style="16" customWidth="1"/>
    <col min="1574" max="1574" width="10.75" style="16" customWidth="1"/>
    <col min="1575" max="1575" width="17.5" style="16" customWidth="1"/>
    <col min="1576" max="1579" width="6" style="16" customWidth="1"/>
    <col min="1580" max="1580" width="6.875" style="16" customWidth="1"/>
    <col min="1581" max="1581" width="5.75" style="16" customWidth="1"/>
    <col min="1582" max="1582" width="16.625" style="16" customWidth="1"/>
    <col min="1583" max="1583" width="4.125" style="16" customWidth="1"/>
    <col min="1584" max="1584" width="3.75" style="16" customWidth="1"/>
    <col min="1585" max="1585" width="3.875" style="16" customWidth="1"/>
    <col min="1586" max="1586" width="4.5" style="16" customWidth="1"/>
    <col min="1587" max="1587" width="5" style="16" customWidth="1"/>
    <col min="1588" max="1588" width="5.5" style="16" customWidth="1"/>
    <col min="1589" max="1589" width="5.75" style="16" customWidth="1"/>
    <col min="1590" max="1590" width="5.5" style="16" customWidth="1"/>
    <col min="1591" max="1592" width="5" style="16" customWidth="1"/>
    <col min="1593" max="1593" width="12.875" style="16" customWidth="1"/>
    <col min="1594" max="1603" width="5" style="16" customWidth="1"/>
    <col min="1604" max="1734" width="9" style="16"/>
    <col min="1735" max="1735" width="11.5" style="16" customWidth="1"/>
    <col min="1736" max="1736" width="58.5" style="16" customWidth="1"/>
    <col min="1737" max="1737" width="13.875" style="16" customWidth="1"/>
    <col min="1738" max="1738" width="17.625" style="16" customWidth="1"/>
    <col min="1739" max="1739" width="22" style="16" customWidth="1"/>
    <col min="1740" max="1740" width="18.875" style="16" customWidth="1"/>
    <col min="1741" max="1741" width="9.25" style="16" customWidth="1"/>
    <col min="1742" max="1746" width="5.75" style="16" customWidth="1"/>
    <col min="1747" max="1747" width="17.25" style="16" customWidth="1"/>
    <col min="1748" max="1748" width="9.25" style="16" customWidth="1"/>
    <col min="1749" max="1753" width="5.75" style="16" customWidth="1"/>
    <col min="1754" max="1754" width="8.125" style="16" customWidth="1"/>
    <col min="1755" max="1755" width="15.375" style="16" customWidth="1"/>
    <col min="1756" max="1756" width="9.5" style="16" customWidth="1"/>
    <col min="1757" max="1757" width="8.5" style="16" customWidth="1"/>
    <col min="1758" max="1758" width="8.75" style="16" customWidth="1"/>
    <col min="1759" max="1759" width="6" style="16" customWidth="1"/>
    <col min="1760" max="1760" width="12.375" style="16" customWidth="1"/>
    <col min="1761" max="1761" width="17.625" style="16" customWidth="1"/>
    <col min="1762" max="1766" width="6" style="16" customWidth="1"/>
    <col min="1767" max="1767" width="6.375" style="16" customWidth="1"/>
    <col min="1768" max="1769" width="10.125" style="16" customWidth="1"/>
    <col min="1770" max="1770" width="11.875" style="16" customWidth="1"/>
    <col min="1771" max="1781" width="10.125" style="16" customWidth="1"/>
    <col min="1782" max="1782" width="8.5" style="16" customWidth="1"/>
    <col min="1783" max="1783" width="12.875" style="16" customWidth="1"/>
    <col min="1784" max="1784" width="10.375" style="16" customWidth="1"/>
    <col min="1785" max="1785" width="6" style="16" customWidth="1"/>
    <col min="1786" max="1786" width="9.125" style="16" customWidth="1"/>
    <col min="1787" max="1787" width="6" style="16" customWidth="1"/>
    <col min="1788" max="1788" width="7.25" style="16" customWidth="1"/>
    <col min="1789" max="1789" width="19.25" style="16" customWidth="1"/>
    <col min="1790" max="1794" width="6" style="16" customWidth="1"/>
    <col min="1795" max="1795" width="6.25" style="16" customWidth="1"/>
    <col min="1796" max="1796" width="8.5" style="16" customWidth="1"/>
    <col min="1797" max="1797" width="10.625" style="16" customWidth="1"/>
    <col min="1798" max="1798" width="9" style="16" customWidth="1"/>
    <col min="1799" max="1799" width="6" style="16" customWidth="1"/>
    <col min="1800" max="1800" width="8.25" style="16" customWidth="1"/>
    <col min="1801" max="1801" width="6" style="16" customWidth="1"/>
    <col min="1802" max="1802" width="7.625" style="16" customWidth="1"/>
    <col min="1803" max="1803" width="19.25" style="16" customWidth="1"/>
    <col min="1804" max="1808" width="6" style="16" customWidth="1"/>
    <col min="1809" max="1809" width="6.25" style="16" customWidth="1"/>
    <col min="1810" max="1810" width="9.875" style="16" customWidth="1"/>
    <col min="1811" max="1811" width="12" style="16" customWidth="1"/>
    <col min="1812" max="1812" width="14.875" style="16" customWidth="1"/>
    <col min="1813" max="1813" width="6" style="16" customWidth="1"/>
    <col min="1814" max="1814" width="12.625" style="16" customWidth="1"/>
    <col min="1815" max="1816" width="6" style="16" customWidth="1"/>
    <col min="1817" max="1817" width="19.25" style="16" customWidth="1"/>
    <col min="1818" max="1822" width="6" style="16" customWidth="1"/>
    <col min="1823" max="1823" width="6.25" style="16" customWidth="1"/>
    <col min="1824" max="1824" width="18.75" style="16" customWidth="1"/>
    <col min="1825" max="1825" width="11.75" style="16" customWidth="1"/>
    <col min="1826" max="1826" width="9.625" style="16" customWidth="1"/>
    <col min="1827" max="1827" width="8" style="16" customWidth="1"/>
    <col min="1828" max="1828" width="9.125" style="16" customWidth="1"/>
    <col min="1829" max="1829" width="6" style="16" customWidth="1"/>
    <col min="1830" max="1830" width="10.75" style="16" customWidth="1"/>
    <col min="1831" max="1831" width="17.5" style="16" customWidth="1"/>
    <col min="1832" max="1835" width="6" style="16" customWidth="1"/>
    <col min="1836" max="1836" width="6.875" style="16" customWidth="1"/>
    <col min="1837" max="1837" width="5.75" style="16" customWidth="1"/>
    <col min="1838" max="1838" width="16.625" style="16" customWidth="1"/>
    <col min="1839" max="1839" width="4.125" style="16" customWidth="1"/>
    <col min="1840" max="1840" width="3.75" style="16" customWidth="1"/>
    <col min="1841" max="1841" width="3.875" style="16" customWidth="1"/>
    <col min="1842" max="1842" width="4.5" style="16" customWidth="1"/>
    <col min="1843" max="1843" width="5" style="16" customWidth="1"/>
    <col min="1844" max="1844" width="5.5" style="16" customWidth="1"/>
    <col min="1845" max="1845" width="5.75" style="16" customWidth="1"/>
    <col min="1846" max="1846" width="5.5" style="16" customWidth="1"/>
    <col min="1847" max="1848" width="5" style="16" customWidth="1"/>
    <col min="1849" max="1849" width="12.875" style="16" customWidth="1"/>
    <col min="1850" max="1859" width="5" style="16" customWidth="1"/>
    <col min="1860" max="1990" width="9" style="16"/>
    <col min="1991" max="1991" width="11.5" style="16" customWidth="1"/>
    <col min="1992" max="1992" width="58.5" style="16" customWidth="1"/>
    <col min="1993" max="1993" width="13.875" style="16" customWidth="1"/>
    <col min="1994" max="1994" width="17.625" style="16" customWidth="1"/>
    <col min="1995" max="1995" width="22" style="16" customWidth="1"/>
    <col min="1996" max="1996" width="18.875" style="16" customWidth="1"/>
    <col min="1997" max="1997" width="9.25" style="16" customWidth="1"/>
    <col min="1998" max="2002" width="5.75" style="16" customWidth="1"/>
    <col min="2003" max="2003" width="17.25" style="16" customWidth="1"/>
    <col min="2004" max="2004" width="9.25" style="16" customWidth="1"/>
    <col min="2005" max="2009" width="5.75" style="16" customWidth="1"/>
    <col min="2010" max="2010" width="8.125" style="16" customWidth="1"/>
    <col min="2011" max="2011" width="15.375" style="16" customWidth="1"/>
    <col min="2012" max="2012" width="9.5" style="16" customWidth="1"/>
    <col min="2013" max="2013" width="8.5" style="16" customWidth="1"/>
    <col min="2014" max="2014" width="8.75" style="16" customWidth="1"/>
    <col min="2015" max="2015" width="6" style="16" customWidth="1"/>
    <col min="2016" max="2016" width="12.375" style="16" customWidth="1"/>
    <col min="2017" max="2017" width="17.625" style="16" customWidth="1"/>
    <col min="2018" max="2022" width="6" style="16" customWidth="1"/>
    <col min="2023" max="2023" width="6.375" style="16" customWidth="1"/>
    <col min="2024" max="2025" width="10.125" style="16" customWidth="1"/>
    <col min="2026" max="2026" width="11.875" style="16" customWidth="1"/>
    <col min="2027" max="2037" width="10.125" style="16" customWidth="1"/>
    <col min="2038" max="2038" width="8.5" style="16" customWidth="1"/>
    <col min="2039" max="2039" width="12.875" style="16" customWidth="1"/>
    <col min="2040" max="2040" width="10.375" style="16" customWidth="1"/>
    <col min="2041" max="2041" width="6" style="16" customWidth="1"/>
    <col min="2042" max="2042" width="9.125" style="16" customWidth="1"/>
    <col min="2043" max="2043" width="6" style="16" customWidth="1"/>
    <col min="2044" max="2044" width="7.25" style="16" customWidth="1"/>
    <col min="2045" max="2045" width="19.25" style="16" customWidth="1"/>
    <col min="2046" max="2050" width="6" style="16" customWidth="1"/>
    <col min="2051" max="2051" width="6.25" style="16" customWidth="1"/>
    <col min="2052" max="2052" width="8.5" style="16" customWidth="1"/>
    <col min="2053" max="2053" width="10.625" style="16" customWidth="1"/>
    <col min="2054" max="2054" width="9" style="16" customWidth="1"/>
    <col min="2055" max="2055" width="6" style="16" customWidth="1"/>
    <col min="2056" max="2056" width="8.25" style="16" customWidth="1"/>
    <col min="2057" max="2057" width="6" style="16" customWidth="1"/>
    <col min="2058" max="2058" width="7.625" style="16" customWidth="1"/>
    <col min="2059" max="2059" width="19.25" style="16" customWidth="1"/>
    <col min="2060" max="2064" width="6" style="16" customWidth="1"/>
    <col min="2065" max="2065" width="6.25" style="16" customWidth="1"/>
    <col min="2066" max="2066" width="9.875" style="16" customWidth="1"/>
    <col min="2067" max="2067" width="12" style="16" customWidth="1"/>
    <col min="2068" max="2068" width="14.875" style="16" customWidth="1"/>
    <col min="2069" max="2069" width="6" style="16" customWidth="1"/>
    <col min="2070" max="2070" width="12.625" style="16" customWidth="1"/>
    <col min="2071" max="2072" width="6" style="16" customWidth="1"/>
    <col min="2073" max="2073" width="19.25" style="16" customWidth="1"/>
    <col min="2074" max="2078" width="6" style="16" customWidth="1"/>
    <col min="2079" max="2079" width="6.25" style="16" customWidth="1"/>
    <col min="2080" max="2080" width="18.75" style="16" customWidth="1"/>
    <col min="2081" max="2081" width="11.75" style="16" customWidth="1"/>
    <col min="2082" max="2082" width="9.625" style="16" customWidth="1"/>
    <col min="2083" max="2083" width="8" style="16" customWidth="1"/>
    <col min="2084" max="2084" width="9.125" style="16" customWidth="1"/>
    <col min="2085" max="2085" width="6" style="16" customWidth="1"/>
    <col min="2086" max="2086" width="10.75" style="16" customWidth="1"/>
    <col min="2087" max="2087" width="17.5" style="16" customWidth="1"/>
    <col min="2088" max="2091" width="6" style="16" customWidth="1"/>
    <col min="2092" max="2092" width="6.875" style="16" customWidth="1"/>
    <col min="2093" max="2093" width="5.75" style="16" customWidth="1"/>
    <col min="2094" max="2094" width="16.625" style="16" customWidth="1"/>
    <col min="2095" max="2095" width="4.125" style="16" customWidth="1"/>
    <col min="2096" max="2096" width="3.75" style="16" customWidth="1"/>
    <col min="2097" max="2097" width="3.875" style="16" customWidth="1"/>
    <col min="2098" max="2098" width="4.5" style="16" customWidth="1"/>
    <col min="2099" max="2099" width="5" style="16" customWidth="1"/>
    <col min="2100" max="2100" width="5.5" style="16" customWidth="1"/>
    <col min="2101" max="2101" width="5.75" style="16" customWidth="1"/>
    <col min="2102" max="2102" width="5.5" style="16" customWidth="1"/>
    <col min="2103" max="2104" width="5" style="16" customWidth="1"/>
    <col min="2105" max="2105" width="12.875" style="16" customWidth="1"/>
    <col min="2106" max="2115" width="5" style="16" customWidth="1"/>
    <col min="2116" max="2246" width="9" style="16"/>
    <col min="2247" max="2247" width="11.5" style="16" customWidth="1"/>
    <col min="2248" max="2248" width="58.5" style="16" customWidth="1"/>
    <col min="2249" max="2249" width="13.875" style="16" customWidth="1"/>
    <col min="2250" max="2250" width="17.625" style="16" customWidth="1"/>
    <col min="2251" max="2251" width="22" style="16" customWidth="1"/>
    <col min="2252" max="2252" width="18.875" style="16" customWidth="1"/>
    <col min="2253" max="2253" width="9.25" style="16" customWidth="1"/>
    <col min="2254" max="2258" width="5.75" style="16" customWidth="1"/>
    <col min="2259" max="2259" width="17.25" style="16" customWidth="1"/>
    <col min="2260" max="2260" width="9.25" style="16" customWidth="1"/>
    <col min="2261" max="2265" width="5.75" style="16" customWidth="1"/>
    <col min="2266" max="2266" width="8.125" style="16" customWidth="1"/>
    <col min="2267" max="2267" width="15.375" style="16" customWidth="1"/>
    <col min="2268" max="2268" width="9.5" style="16" customWidth="1"/>
    <col min="2269" max="2269" width="8.5" style="16" customWidth="1"/>
    <col min="2270" max="2270" width="8.75" style="16" customWidth="1"/>
    <col min="2271" max="2271" width="6" style="16" customWidth="1"/>
    <col min="2272" max="2272" width="12.375" style="16" customWidth="1"/>
    <col min="2273" max="2273" width="17.625" style="16" customWidth="1"/>
    <col min="2274" max="2278" width="6" style="16" customWidth="1"/>
    <col min="2279" max="2279" width="6.375" style="16" customWidth="1"/>
    <col min="2280" max="2281" width="10.125" style="16" customWidth="1"/>
    <col min="2282" max="2282" width="11.875" style="16" customWidth="1"/>
    <col min="2283" max="2293" width="10.125" style="16" customWidth="1"/>
    <col min="2294" max="2294" width="8.5" style="16" customWidth="1"/>
    <col min="2295" max="2295" width="12.875" style="16" customWidth="1"/>
    <col min="2296" max="2296" width="10.375" style="16" customWidth="1"/>
    <col min="2297" max="2297" width="6" style="16" customWidth="1"/>
    <col min="2298" max="2298" width="9.125" style="16" customWidth="1"/>
    <col min="2299" max="2299" width="6" style="16" customWidth="1"/>
    <col min="2300" max="2300" width="7.25" style="16" customWidth="1"/>
    <col min="2301" max="2301" width="19.25" style="16" customWidth="1"/>
    <col min="2302" max="2306" width="6" style="16" customWidth="1"/>
    <col min="2307" max="2307" width="6.25" style="16" customWidth="1"/>
    <col min="2308" max="2308" width="8.5" style="16" customWidth="1"/>
    <col min="2309" max="2309" width="10.625" style="16" customWidth="1"/>
    <col min="2310" max="2310" width="9" style="16" customWidth="1"/>
    <col min="2311" max="2311" width="6" style="16" customWidth="1"/>
    <col min="2312" max="2312" width="8.25" style="16" customWidth="1"/>
    <col min="2313" max="2313" width="6" style="16" customWidth="1"/>
    <col min="2314" max="2314" width="7.625" style="16" customWidth="1"/>
    <col min="2315" max="2315" width="19.25" style="16" customWidth="1"/>
    <col min="2316" max="2320" width="6" style="16" customWidth="1"/>
    <col min="2321" max="2321" width="6.25" style="16" customWidth="1"/>
    <col min="2322" max="2322" width="9.875" style="16" customWidth="1"/>
    <col min="2323" max="2323" width="12" style="16" customWidth="1"/>
    <col min="2324" max="2324" width="14.875" style="16" customWidth="1"/>
    <col min="2325" max="2325" width="6" style="16" customWidth="1"/>
    <col min="2326" max="2326" width="12.625" style="16" customWidth="1"/>
    <col min="2327" max="2328" width="6" style="16" customWidth="1"/>
    <col min="2329" max="2329" width="19.25" style="16" customWidth="1"/>
    <col min="2330" max="2334" width="6" style="16" customWidth="1"/>
    <col min="2335" max="2335" width="6.25" style="16" customWidth="1"/>
    <col min="2336" max="2336" width="18.75" style="16" customWidth="1"/>
    <col min="2337" max="2337" width="11.75" style="16" customWidth="1"/>
    <col min="2338" max="2338" width="9.625" style="16" customWidth="1"/>
    <col min="2339" max="2339" width="8" style="16" customWidth="1"/>
    <col min="2340" max="2340" width="9.125" style="16" customWidth="1"/>
    <col min="2341" max="2341" width="6" style="16" customWidth="1"/>
    <col min="2342" max="2342" width="10.75" style="16" customWidth="1"/>
    <col min="2343" max="2343" width="17.5" style="16" customWidth="1"/>
    <col min="2344" max="2347" width="6" style="16" customWidth="1"/>
    <col min="2348" max="2348" width="6.875" style="16" customWidth="1"/>
    <col min="2349" max="2349" width="5.75" style="16" customWidth="1"/>
    <col min="2350" max="2350" width="16.625" style="16" customWidth="1"/>
    <col min="2351" max="2351" width="4.125" style="16" customWidth="1"/>
    <col min="2352" max="2352" width="3.75" style="16" customWidth="1"/>
    <col min="2353" max="2353" width="3.875" style="16" customWidth="1"/>
    <col min="2354" max="2354" width="4.5" style="16" customWidth="1"/>
    <col min="2355" max="2355" width="5" style="16" customWidth="1"/>
    <col min="2356" max="2356" width="5.5" style="16" customWidth="1"/>
    <col min="2357" max="2357" width="5.75" style="16" customWidth="1"/>
    <col min="2358" max="2358" width="5.5" style="16" customWidth="1"/>
    <col min="2359" max="2360" width="5" style="16" customWidth="1"/>
    <col min="2361" max="2361" width="12.875" style="16" customWidth="1"/>
    <col min="2362" max="2371" width="5" style="16" customWidth="1"/>
    <col min="2372" max="2502" width="9" style="16"/>
    <col min="2503" max="2503" width="11.5" style="16" customWidth="1"/>
    <col min="2504" max="2504" width="58.5" style="16" customWidth="1"/>
    <col min="2505" max="2505" width="13.875" style="16" customWidth="1"/>
    <col min="2506" max="2506" width="17.625" style="16" customWidth="1"/>
    <col min="2507" max="2507" width="22" style="16" customWidth="1"/>
    <col min="2508" max="2508" width="18.875" style="16" customWidth="1"/>
    <col min="2509" max="2509" width="9.25" style="16" customWidth="1"/>
    <col min="2510" max="2514" width="5.75" style="16" customWidth="1"/>
    <col min="2515" max="2515" width="17.25" style="16" customWidth="1"/>
    <col min="2516" max="2516" width="9.25" style="16" customWidth="1"/>
    <col min="2517" max="2521" width="5.75" style="16" customWidth="1"/>
    <col min="2522" max="2522" width="8.125" style="16" customWidth="1"/>
    <col min="2523" max="2523" width="15.375" style="16" customWidth="1"/>
    <col min="2524" max="2524" width="9.5" style="16" customWidth="1"/>
    <col min="2525" max="2525" width="8.5" style="16" customWidth="1"/>
    <col min="2526" max="2526" width="8.75" style="16" customWidth="1"/>
    <col min="2527" max="2527" width="6" style="16" customWidth="1"/>
    <col min="2528" max="2528" width="12.375" style="16" customWidth="1"/>
    <col min="2529" max="2529" width="17.625" style="16" customWidth="1"/>
    <col min="2530" max="2534" width="6" style="16" customWidth="1"/>
    <col min="2535" max="2535" width="6.375" style="16" customWidth="1"/>
    <col min="2536" max="2537" width="10.125" style="16" customWidth="1"/>
    <col min="2538" max="2538" width="11.875" style="16" customWidth="1"/>
    <col min="2539" max="2549" width="10.125" style="16" customWidth="1"/>
    <col min="2550" max="2550" width="8.5" style="16" customWidth="1"/>
    <col min="2551" max="2551" width="12.875" style="16" customWidth="1"/>
    <col min="2552" max="2552" width="10.375" style="16" customWidth="1"/>
    <col min="2553" max="2553" width="6" style="16" customWidth="1"/>
    <col min="2554" max="2554" width="9.125" style="16" customWidth="1"/>
    <col min="2555" max="2555" width="6" style="16" customWidth="1"/>
    <col min="2556" max="2556" width="7.25" style="16" customWidth="1"/>
    <col min="2557" max="2557" width="19.25" style="16" customWidth="1"/>
    <col min="2558" max="2562" width="6" style="16" customWidth="1"/>
    <col min="2563" max="2563" width="6.25" style="16" customWidth="1"/>
    <col min="2564" max="2564" width="8.5" style="16" customWidth="1"/>
    <col min="2565" max="2565" width="10.625" style="16" customWidth="1"/>
    <col min="2566" max="2566" width="9" style="16" customWidth="1"/>
    <col min="2567" max="2567" width="6" style="16" customWidth="1"/>
    <col min="2568" max="2568" width="8.25" style="16" customWidth="1"/>
    <col min="2569" max="2569" width="6" style="16" customWidth="1"/>
    <col min="2570" max="2570" width="7.625" style="16" customWidth="1"/>
    <col min="2571" max="2571" width="19.25" style="16" customWidth="1"/>
    <col min="2572" max="2576" width="6" style="16" customWidth="1"/>
    <col min="2577" max="2577" width="6.25" style="16" customWidth="1"/>
    <col min="2578" max="2578" width="9.875" style="16" customWidth="1"/>
    <col min="2579" max="2579" width="12" style="16" customWidth="1"/>
    <col min="2580" max="2580" width="14.875" style="16" customWidth="1"/>
    <col min="2581" max="2581" width="6" style="16" customWidth="1"/>
    <col min="2582" max="2582" width="12.625" style="16" customWidth="1"/>
    <col min="2583" max="2584" width="6" style="16" customWidth="1"/>
    <col min="2585" max="2585" width="19.25" style="16" customWidth="1"/>
    <col min="2586" max="2590" width="6" style="16" customWidth="1"/>
    <col min="2591" max="2591" width="6.25" style="16" customWidth="1"/>
    <col min="2592" max="2592" width="18.75" style="16" customWidth="1"/>
    <col min="2593" max="2593" width="11.75" style="16" customWidth="1"/>
    <col min="2594" max="2594" width="9.625" style="16" customWidth="1"/>
    <col min="2595" max="2595" width="8" style="16" customWidth="1"/>
    <col min="2596" max="2596" width="9.125" style="16" customWidth="1"/>
    <col min="2597" max="2597" width="6" style="16" customWidth="1"/>
    <col min="2598" max="2598" width="10.75" style="16" customWidth="1"/>
    <col min="2599" max="2599" width="17.5" style="16" customWidth="1"/>
    <col min="2600" max="2603" width="6" style="16" customWidth="1"/>
    <col min="2604" max="2604" width="6.875" style="16" customWidth="1"/>
    <col min="2605" max="2605" width="5.75" style="16" customWidth="1"/>
    <col min="2606" max="2606" width="16.625" style="16" customWidth="1"/>
    <col min="2607" max="2607" width="4.125" style="16" customWidth="1"/>
    <col min="2608" max="2608" width="3.75" style="16" customWidth="1"/>
    <col min="2609" max="2609" width="3.875" style="16" customWidth="1"/>
    <col min="2610" max="2610" width="4.5" style="16" customWidth="1"/>
    <col min="2611" max="2611" width="5" style="16" customWidth="1"/>
    <col min="2612" max="2612" width="5.5" style="16" customWidth="1"/>
    <col min="2613" max="2613" width="5.75" style="16" customWidth="1"/>
    <col min="2614" max="2614" width="5.5" style="16" customWidth="1"/>
    <col min="2615" max="2616" width="5" style="16" customWidth="1"/>
    <col min="2617" max="2617" width="12.875" style="16" customWidth="1"/>
    <col min="2618" max="2627" width="5" style="16" customWidth="1"/>
    <col min="2628" max="2758" width="9" style="16"/>
    <col min="2759" max="2759" width="11.5" style="16" customWidth="1"/>
    <col min="2760" max="2760" width="58.5" style="16" customWidth="1"/>
    <col min="2761" max="2761" width="13.875" style="16" customWidth="1"/>
    <col min="2762" max="2762" width="17.625" style="16" customWidth="1"/>
    <col min="2763" max="2763" width="22" style="16" customWidth="1"/>
    <col min="2764" max="2764" width="18.875" style="16" customWidth="1"/>
    <col min="2765" max="2765" width="9.25" style="16" customWidth="1"/>
    <col min="2766" max="2770" width="5.75" style="16" customWidth="1"/>
    <col min="2771" max="2771" width="17.25" style="16" customWidth="1"/>
    <col min="2772" max="2772" width="9.25" style="16" customWidth="1"/>
    <col min="2773" max="2777" width="5.75" style="16" customWidth="1"/>
    <col min="2778" max="2778" width="8.125" style="16" customWidth="1"/>
    <col min="2779" max="2779" width="15.375" style="16" customWidth="1"/>
    <col min="2780" max="2780" width="9.5" style="16" customWidth="1"/>
    <col min="2781" max="2781" width="8.5" style="16" customWidth="1"/>
    <col min="2782" max="2782" width="8.75" style="16" customWidth="1"/>
    <col min="2783" max="2783" width="6" style="16" customWidth="1"/>
    <col min="2784" max="2784" width="12.375" style="16" customWidth="1"/>
    <col min="2785" max="2785" width="17.625" style="16" customWidth="1"/>
    <col min="2786" max="2790" width="6" style="16" customWidth="1"/>
    <col min="2791" max="2791" width="6.375" style="16" customWidth="1"/>
    <col min="2792" max="2793" width="10.125" style="16" customWidth="1"/>
    <col min="2794" max="2794" width="11.875" style="16" customWidth="1"/>
    <col min="2795" max="2805" width="10.125" style="16" customWidth="1"/>
    <col min="2806" max="2806" width="8.5" style="16" customWidth="1"/>
    <col min="2807" max="2807" width="12.875" style="16" customWidth="1"/>
    <col min="2808" max="2808" width="10.375" style="16" customWidth="1"/>
    <col min="2809" max="2809" width="6" style="16" customWidth="1"/>
    <col min="2810" max="2810" width="9.125" style="16" customWidth="1"/>
    <col min="2811" max="2811" width="6" style="16" customWidth="1"/>
    <col min="2812" max="2812" width="7.25" style="16" customWidth="1"/>
    <col min="2813" max="2813" width="19.25" style="16" customWidth="1"/>
    <col min="2814" max="2818" width="6" style="16" customWidth="1"/>
    <col min="2819" max="2819" width="6.25" style="16" customWidth="1"/>
    <col min="2820" max="2820" width="8.5" style="16" customWidth="1"/>
    <col min="2821" max="2821" width="10.625" style="16" customWidth="1"/>
    <col min="2822" max="2822" width="9" style="16" customWidth="1"/>
    <col min="2823" max="2823" width="6" style="16" customWidth="1"/>
    <col min="2824" max="2824" width="8.25" style="16" customWidth="1"/>
    <col min="2825" max="2825" width="6" style="16" customWidth="1"/>
    <col min="2826" max="2826" width="7.625" style="16" customWidth="1"/>
    <col min="2827" max="2827" width="19.25" style="16" customWidth="1"/>
    <col min="2828" max="2832" width="6" style="16" customWidth="1"/>
    <col min="2833" max="2833" width="6.25" style="16" customWidth="1"/>
    <col min="2834" max="2834" width="9.875" style="16" customWidth="1"/>
    <col min="2835" max="2835" width="12" style="16" customWidth="1"/>
    <col min="2836" max="2836" width="14.875" style="16" customWidth="1"/>
    <col min="2837" max="2837" width="6" style="16" customWidth="1"/>
    <col min="2838" max="2838" width="12.625" style="16" customWidth="1"/>
    <col min="2839" max="2840" width="6" style="16" customWidth="1"/>
    <col min="2841" max="2841" width="19.25" style="16" customWidth="1"/>
    <col min="2842" max="2846" width="6" style="16" customWidth="1"/>
    <col min="2847" max="2847" width="6.25" style="16" customWidth="1"/>
    <col min="2848" max="2848" width="18.75" style="16" customWidth="1"/>
    <col min="2849" max="2849" width="11.75" style="16" customWidth="1"/>
    <col min="2850" max="2850" width="9.625" style="16" customWidth="1"/>
    <col min="2851" max="2851" width="8" style="16" customWidth="1"/>
    <col min="2852" max="2852" width="9.125" style="16" customWidth="1"/>
    <col min="2853" max="2853" width="6" style="16" customWidth="1"/>
    <col min="2854" max="2854" width="10.75" style="16" customWidth="1"/>
    <col min="2855" max="2855" width="17.5" style="16" customWidth="1"/>
    <col min="2856" max="2859" width="6" style="16" customWidth="1"/>
    <col min="2860" max="2860" width="6.875" style="16" customWidth="1"/>
    <col min="2861" max="2861" width="5.75" style="16" customWidth="1"/>
    <col min="2862" max="2862" width="16.625" style="16" customWidth="1"/>
    <col min="2863" max="2863" width="4.125" style="16" customWidth="1"/>
    <col min="2864" max="2864" width="3.75" style="16" customWidth="1"/>
    <col min="2865" max="2865" width="3.875" style="16" customWidth="1"/>
    <col min="2866" max="2866" width="4.5" style="16" customWidth="1"/>
    <col min="2867" max="2867" width="5" style="16" customWidth="1"/>
    <col min="2868" max="2868" width="5.5" style="16" customWidth="1"/>
    <col min="2869" max="2869" width="5.75" style="16" customWidth="1"/>
    <col min="2870" max="2870" width="5.5" style="16" customWidth="1"/>
    <col min="2871" max="2872" width="5" style="16" customWidth="1"/>
    <col min="2873" max="2873" width="12.875" style="16" customWidth="1"/>
    <col min="2874" max="2883" width="5" style="16" customWidth="1"/>
    <col min="2884" max="3014" width="9" style="16"/>
    <col min="3015" max="3015" width="11.5" style="16" customWidth="1"/>
    <col min="3016" max="3016" width="58.5" style="16" customWidth="1"/>
    <col min="3017" max="3017" width="13.875" style="16" customWidth="1"/>
    <col min="3018" max="3018" width="17.625" style="16" customWidth="1"/>
    <col min="3019" max="3019" width="22" style="16" customWidth="1"/>
    <col min="3020" max="3020" width="18.875" style="16" customWidth="1"/>
    <col min="3021" max="3021" width="9.25" style="16" customWidth="1"/>
    <col min="3022" max="3026" width="5.75" style="16" customWidth="1"/>
    <col min="3027" max="3027" width="17.25" style="16" customWidth="1"/>
    <col min="3028" max="3028" width="9.25" style="16" customWidth="1"/>
    <col min="3029" max="3033" width="5.75" style="16" customWidth="1"/>
    <col min="3034" max="3034" width="8.125" style="16" customWidth="1"/>
    <col min="3035" max="3035" width="15.375" style="16" customWidth="1"/>
    <col min="3036" max="3036" width="9.5" style="16" customWidth="1"/>
    <col min="3037" max="3037" width="8.5" style="16" customWidth="1"/>
    <col min="3038" max="3038" width="8.75" style="16" customWidth="1"/>
    <col min="3039" max="3039" width="6" style="16" customWidth="1"/>
    <col min="3040" max="3040" width="12.375" style="16" customWidth="1"/>
    <col min="3041" max="3041" width="17.625" style="16" customWidth="1"/>
    <col min="3042" max="3046" width="6" style="16" customWidth="1"/>
    <col min="3047" max="3047" width="6.375" style="16" customWidth="1"/>
    <col min="3048" max="3049" width="10.125" style="16" customWidth="1"/>
    <col min="3050" max="3050" width="11.875" style="16" customWidth="1"/>
    <col min="3051" max="3061" width="10.125" style="16" customWidth="1"/>
    <col min="3062" max="3062" width="8.5" style="16" customWidth="1"/>
    <col min="3063" max="3063" width="12.875" style="16" customWidth="1"/>
    <col min="3064" max="3064" width="10.375" style="16" customWidth="1"/>
    <col min="3065" max="3065" width="6" style="16" customWidth="1"/>
    <col min="3066" max="3066" width="9.125" style="16" customWidth="1"/>
    <col min="3067" max="3067" width="6" style="16" customWidth="1"/>
    <col min="3068" max="3068" width="7.25" style="16" customWidth="1"/>
    <col min="3069" max="3069" width="19.25" style="16" customWidth="1"/>
    <col min="3070" max="3074" width="6" style="16" customWidth="1"/>
    <col min="3075" max="3075" width="6.25" style="16" customWidth="1"/>
    <col min="3076" max="3076" width="8.5" style="16" customWidth="1"/>
    <col min="3077" max="3077" width="10.625" style="16" customWidth="1"/>
    <col min="3078" max="3078" width="9" style="16" customWidth="1"/>
    <col min="3079" max="3079" width="6" style="16" customWidth="1"/>
    <col min="3080" max="3080" width="8.25" style="16" customWidth="1"/>
    <col min="3081" max="3081" width="6" style="16" customWidth="1"/>
    <col min="3082" max="3082" width="7.625" style="16" customWidth="1"/>
    <col min="3083" max="3083" width="19.25" style="16" customWidth="1"/>
    <col min="3084" max="3088" width="6" style="16" customWidth="1"/>
    <col min="3089" max="3089" width="6.25" style="16" customWidth="1"/>
    <col min="3090" max="3090" width="9.875" style="16" customWidth="1"/>
    <col min="3091" max="3091" width="12" style="16" customWidth="1"/>
    <col min="3092" max="3092" width="14.875" style="16" customWidth="1"/>
    <col min="3093" max="3093" width="6" style="16" customWidth="1"/>
    <col min="3094" max="3094" width="12.625" style="16" customWidth="1"/>
    <col min="3095" max="3096" width="6" style="16" customWidth="1"/>
    <col min="3097" max="3097" width="19.25" style="16" customWidth="1"/>
    <col min="3098" max="3102" width="6" style="16" customWidth="1"/>
    <col min="3103" max="3103" width="6.25" style="16" customWidth="1"/>
    <col min="3104" max="3104" width="18.75" style="16" customWidth="1"/>
    <col min="3105" max="3105" width="11.75" style="16" customWidth="1"/>
    <col min="3106" max="3106" width="9.625" style="16" customWidth="1"/>
    <col min="3107" max="3107" width="8" style="16" customWidth="1"/>
    <col min="3108" max="3108" width="9.125" style="16" customWidth="1"/>
    <col min="3109" max="3109" width="6" style="16" customWidth="1"/>
    <col min="3110" max="3110" width="10.75" style="16" customWidth="1"/>
    <col min="3111" max="3111" width="17.5" style="16" customWidth="1"/>
    <col min="3112" max="3115" width="6" style="16" customWidth="1"/>
    <col min="3116" max="3116" width="6.875" style="16" customWidth="1"/>
    <col min="3117" max="3117" width="5.75" style="16" customWidth="1"/>
    <col min="3118" max="3118" width="16.625" style="16" customWidth="1"/>
    <col min="3119" max="3119" width="4.125" style="16" customWidth="1"/>
    <col min="3120" max="3120" width="3.75" style="16" customWidth="1"/>
    <col min="3121" max="3121" width="3.875" style="16" customWidth="1"/>
    <col min="3122" max="3122" width="4.5" style="16" customWidth="1"/>
    <col min="3123" max="3123" width="5" style="16" customWidth="1"/>
    <col min="3124" max="3124" width="5.5" style="16" customWidth="1"/>
    <col min="3125" max="3125" width="5.75" style="16" customWidth="1"/>
    <col min="3126" max="3126" width="5.5" style="16" customWidth="1"/>
    <col min="3127" max="3128" width="5" style="16" customWidth="1"/>
    <col min="3129" max="3129" width="12.875" style="16" customWidth="1"/>
    <col min="3130" max="3139" width="5" style="16" customWidth="1"/>
    <col min="3140" max="3270" width="9" style="16"/>
    <col min="3271" max="3271" width="11.5" style="16" customWidth="1"/>
    <col min="3272" max="3272" width="58.5" style="16" customWidth="1"/>
    <col min="3273" max="3273" width="13.875" style="16" customWidth="1"/>
    <col min="3274" max="3274" width="17.625" style="16" customWidth="1"/>
    <col min="3275" max="3275" width="22" style="16" customWidth="1"/>
    <col min="3276" max="3276" width="18.875" style="16" customWidth="1"/>
    <col min="3277" max="3277" width="9.25" style="16" customWidth="1"/>
    <col min="3278" max="3282" width="5.75" style="16" customWidth="1"/>
    <col min="3283" max="3283" width="17.25" style="16" customWidth="1"/>
    <col min="3284" max="3284" width="9.25" style="16" customWidth="1"/>
    <col min="3285" max="3289" width="5.75" style="16" customWidth="1"/>
    <col min="3290" max="3290" width="8.125" style="16" customWidth="1"/>
    <col min="3291" max="3291" width="15.375" style="16" customWidth="1"/>
    <col min="3292" max="3292" width="9.5" style="16" customWidth="1"/>
    <col min="3293" max="3293" width="8.5" style="16" customWidth="1"/>
    <col min="3294" max="3294" width="8.75" style="16" customWidth="1"/>
    <col min="3295" max="3295" width="6" style="16" customWidth="1"/>
    <col min="3296" max="3296" width="12.375" style="16" customWidth="1"/>
    <col min="3297" max="3297" width="17.625" style="16" customWidth="1"/>
    <col min="3298" max="3302" width="6" style="16" customWidth="1"/>
    <col min="3303" max="3303" width="6.375" style="16" customWidth="1"/>
    <col min="3304" max="3305" width="10.125" style="16" customWidth="1"/>
    <col min="3306" max="3306" width="11.875" style="16" customWidth="1"/>
    <col min="3307" max="3317" width="10.125" style="16" customWidth="1"/>
    <col min="3318" max="3318" width="8.5" style="16" customWidth="1"/>
    <col min="3319" max="3319" width="12.875" style="16" customWidth="1"/>
    <col min="3320" max="3320" width="10.375" style="16" customWidth="1"/>
    <col min="3321" max="3321" width="6" style="16" customWidth="1"/>
    <col min="3322" max="3322" width="9.125" style="16" customWidth="1"/>
    <col min="3323" max="3323" width="6" style="16" customWidth="1"/>
    <col min="3324" max="3324" width="7.25" style="16" customWidth="1"/>
    <col min="3325" max="3325" width="19.25" style="16" customWidth="1"/>
    <col min="3326" max="3330" width="6" style="16" customWidth="1"/>
    <col min="3331" max="3331" width="6.25" style="16" customWidth="1"/>
    <col min="3332" max="3332" width="8.5" style="16" customWidth="1"/>
    <col min="3333" max="3333" width="10.625" style="16" customWidth="1"/>
    <col min="3334" max="3334" width="9" style="16" customWidth="1"/>
    <col min="3335" max="3335" width="6" style="16" customWidth="1"/>
    <col min="3336" max="3336" width="8.25" style="16" customWidth="1"/>
    <col min="3337" max="3337" width="6" style="16" customWidth="1"/>
    <col min="3338" max="3338" width="7.625" style="16" customWidth="1"/>
    <col min="3339" max="3339" width="19.25" style="16" customWidth="1"/>
    <col min="3340" max="3344" width="6" style="16" customWidth="1"/>
    <col min="3345" max="3345" width="6.25" style="16" customWidth="1"/>
    <col min="3346" max="3346" width="9.875" style="16" customWidth="1"/>
    <col min="3347" max="3347" width="12" style="16" customWidth="1"/>
    <col min="3348" max="3348" width="14.875" style="16" customWidth="1"/>
    <col min="3349" max="3349" width="6" style="16" customWidth="1"/>
    <col min="3350" max="3350" width="12.625" style="16" customWidth="1"/>
    <col min="3351" max="3352" width="6" style="16" customWidth="1"/>
    <col min="3353" max="3353" width="19.25" style="16" customWidth="1"/>
    <col min="3354" max="3358" width="6" style="16" customWidth="1"/>
    <col min="3359" max="3359" width="6.25" style="16" customWidth="1"/>
    <col min="3360" max="3360" width="18.75" style="16" customWidth="1"/>
    <col min="3361" max="3361" width="11.75" style="16" customWidth="1"/>
    <col min="3362" max="3362" width="9.625" style="16" customWidth="1"/>
    <col min="3363" max="3363" width="8" style="16" customWidth="1"/>
    <col min="3364" max="3364" width="9.125" style="16" customWidth="1"/>
    <col min="3365" max="3365" width="6" style="16" customWidth="1"/>
    <col min="3366" max="3366" width="10.75" style="16" customWidth="1"/>
    <col min="3367" max="3367" width="17.5" style="16" customWidth="1"/>
    <col min="3368" max="3371" width="6" style="16" customWidth="1"/>
    <col min="3372" max="3372" width="6.875" style="16" customWidth="1"/>
    <col min="3373" max="3373" width="5.75" style="16" customWidth="1"/>
    <col min="3374" max="3374" width="16.625" style="16" customWidth="1"/>
    <col min="3375" max="3375" width="4.125" style="16" customWidth="1"/>
    <col min="3376" max="3376" width="3.75" style="16" customWidth="1"/>
    <col min="3377" max="3377" width="3.875" style="16" customWidth="1"/>
    <col min="3378" max="3378" width="4.5" style="16" customWidth="1"/>
    <col min="3379" max="3379" width="5" style="16" customWidth="1"/>
    <col min="3380" max="3380" width="5.5" style="16" customWidth="1"/>
    <col min="3381" max="3381" width="5.75" style="16" customWidth="1"/>
    <col min="3382" max="3382" width="5.5" style="16" customWidth="1"/>
    <col min="3383" max="3384" width="5" style="16" customWidth="1"/>
    <col min="3385" max="3385" width="12.875" style="16" customWidth="1"/>
    <col min="3386" max="3395" width="5" style="16" customWidth="1"/>
    <col min="3396" max="3526" width="9" style="16"/>
    <col min="3527" max="3527" width="11.5" style="16" customWidth="1"/>
    <col min="3528" max="3528" width="58.5" style="16" customWidth="1"/>
    <col min="3529" max="3529" width="13.875" style="16" customWidth="1"/>
    <col min="3530" max="3530" width="17.625" style="16" customWidth="1"/>
    <col min="3531" max="3531" width="22" style="16" customWidth="1"/>
    <col min="3532" max="3532" width="18.875" style="16" customWidth="1"/>
    <col min="3533" max="3533" width="9.25" style="16" customWidth="1"/>
    <col min="3534" max="3538" width="5.75" style="16" customWidth="1"/>
    <col min="3539" max="3539" width="17.25" style="16" customWidth="1"/>
    <col min="3540" max="3540" width="9.25" style="16" customWidth="1"/>
    <col min="3541" max="3545" width="5.75" style="16" customWidth="1"/>
    <col min="3546" max="3546" width="8.125" style="16" customWidth="1"/>
    <col min="3547" max="3547" width="15.375" style="16" customWidth="1"/>
    <col min="3548" max="3548" width="9.5" style="16" customWidth="1"/>
    <col min="3549" max="3549" width="8.5" style="16" customWidth="1"/>
    <col min="3550" max="3550" width="8.75" style="16" customWidth="1"/>
    <col min="3551" max="3551" width="6" style="16" customWidth="1"/>
    <col min="3552" max="3552" width="12.375" style="16" customWidth="1"/>
    <col min="3553" max="3553" width="17.625" style="16" customWidth="1"/>
    <col min="3554" max="3558" width="6" style="16" customWidth="1"/>
    <col min="3559" max="3559" width="6.375" style="16" customWidth="1"/>
    <col min="3560" max="3561" width="10.125" style="16" customWidth="1"/>
    <col min="3562" max="3562" width="11.875" style="16" customWidth="1"/>
    <col min="3563" max="3573" width="10.125" style="16" customWidth="1"/>
    <col min="3574" max="3574" width="8.5" style="16" customWidth="1"/>
    <col min="3575" max="3575" width="12.875" style="16" customWidth="1"/>
    <col min="3576" max="3576" width="10.375" style="16" customWidth="1"/>
    <col min="3577" max="3577" width="6" style="16" customWidth="1"/>
    <col min="3578" max="3578" width="9.125" style="16" customWidth="1"/>
    <col min="3579" max="3579" width="6" style="16" customWidth="1"/>
    <col min="3580" max="3580" width="7.25" style="16" customWidth="1"/>
    <col min="3581" max="3581" width="19.25" style="16" customWidth="1"/>
    <col min="3582" max="3586" width="6" style="16" customWidth="1"/>
    <col min="3587" max="3587" width="6.25" style="16" customWidth="1"/>
    <col min="3588" max="3588" width="8.5" style="16" customWidth="1"/>
    <col min="3589" max="3589" width="10.625" style="16" customWidth="1"/>
    <col min="3590" max="3590" width="9" style="16" customWidth="1"/>
    <col min="3591" max="3591" width="6" style="16" customWidth="1"/>
    <col min="3592" max="3592" width="8.25" style="16" customWidth="1"/>
    <col min="3593" max="3593" width="6" style="16" customWidth="1"/>
    <col min="3594" max="3594" width="7.625" style="16" customWidth="1"/>
    <col min="3595" max="3595" width="19.25" style="16" customWidth="1"/>
    <col min="3596" max="3600" width="6" style="16" customWidth="1"/>
    <col min="3601" max="3601" width="6.25" style="16" customWidth="1"/>
    <col min="3602" max="3602" width="9.875" style="16" customWidth="1"/>
    <col min="3603" max="3603" width="12" style="16" customWidth="1"/>
    <col min="3604" max="3604" width="14.875" style="16" customWidth="1"/>
    <col min="3605" max="3605" width="6" style="16" customWidth="1"/>
    <col min="3606" max="3606" width="12.625" style="16" customWidth="1"/>
    <col min="3607" max="3608" width="6" style="16" customWidth="1"/>
    <col min="3609" max="3609" width="19.25" style="16" customWidth="1"/>
    <col min="3610" max="3614" width="6" style="16" customWidth="1"/>
    <col min="3615" max="3615" width="6.25" style="16" customWidth="1"/>
    <col min="3616" max="3616" width="18.75" style="16" customWidth="1"/>
    <col min="3617" max="3617" width="11.75" style="16" customWidth="1"/>
    <col min="3618" max="3618" width="9.625" style="16" customWidth="1"/>
    <col min="3619" max="3619" width="8" style="16" customWidth="1"/>
    <col min="3620" max="3620" width="9.125" style="16" customWidth="1"/>
    <col min="3621" max="3621" width="6" style="16" customWidth="1"/>
    <col min="3622" max="3622" width="10.75" style="16" customWidth="1"/>
    <col min="3623" max="3623" width="17.5" style="16" customWidth="1"/>
    <col min="3624" max="3627" width="6" style="16" customWidth="1"/>
    <col min="3628" max="3628" width="6.875" style="16" customWidth="1"/>
    <col min="3629" max="3629" width="5.75" style="16" customWidth="1"/>
    <col min="3630" max="3630" width="16.625" style="16" customWidth="1"/>
    <col min="3631" max="3631" width="4.125" style="16" customWidth="1"/>
    <col min="3632" max="3632" width="3.75" style="16" customWidth="1"/>
    <col min="3633" max="3633" width="3.875" style="16" customWidth="1"/>
    <col min="3634" max="3634" width="4.5" style="16" customWidth="1"/>
    <col min="3635" max="3635" width="5" style="16" customWidth="1"/>
    <col min="3636" max="3636" width="5.5" style="16" customWidth="1"/>
    <col min="3637" max="3637" width="5.75" style="16" customWidth="1"/>
    <col min="3638" max="3638" width="5.5" style="16" customWidth="1"/>
    <col min="3639" max="3640" width="5" style="16" customWidth="1"/>
    <col min="3641" max="3641" width="12.875" style="16" customWidth="1"/>
    <col min="3642" max="3651" width="5" style="16" customWidth="1"/>
    <col min="3652" max="3782" width="9" style="16"/>
    <col min="3783" max="3783" width="11.5" style="16" customWidth="1"/>
    <col min="3784" max="3784" width="58.5" style="16" customWidth="1"/>
    <col min="3785" max="3785" width="13.875" style="16" customWidth="1"/>
    <col min="3786" max="3786" width="17.625" style="16" customWidth="1"/>
    <col min="3787" max="3787" width="22" style="16" customWidth="1"/>
    <col min="3788" max="3788" width="18.875" style="16" customWidth="1"/>
    <col min="3789" max="3789" width="9.25" style="16" customWidth="1"/>
    <col min="3790" max="3794" width="5.75" style="16" customWidth="1"/>
    <col min="3795" max="3795" width="17.25" style="16" customWidth="1"/>
    <col min="3796" max="3796" width="9.25" style="16" customWidth="1"/>
    <col min="3797" max="3801" width="5.75" style="16" customWidth="1"/>
    <col min="3802" max="3802" width="8.125" style="16" customWidth="1"/>
    <col min="3803" max="3803" width="15.375" style="16" customWidth="1"/>
    <col min="3804" max="3804" width="9.5" style="16" customWidth="1"/>
    <col min="3805" max="3805" width="8.5" style="16" customWidth="1"/>
    <col min="3806" max="3806" width="8.75" style="16" customWidth="1"/>
    <col min="3807" max="3807" width="6" style="16" customWidth="1"/>
    <col min="3808" max="3808" width="12.375" style="16" customWidth="1"/>
    <col min="3809" max="3809" width="17.625" style="16" customWidth="1"/>
    <col min="3810" max="3814" width="6" style="16" customWidth="1"/>
    <col min="3815" max="3815" width="6.375" style="16" customWidth="1"/>
    <col min="3816" max="3817" width="10.125" style="16" customWidth="1"/>
    <col min="3818" max="3818" width="11.875" style="16" customWidth="1"/>
    <col min="3819" max="3829" width="10.125" style="16" customWidth="1"/>
    <col min="3830" max="3830" width="8.5" style="16" customWidth="1"/>
    <col min="3831" max="3831" width="12.875" style="16" customWidth="1"/>
    <col min="3832" max="3832" width="10.375" style="16" customWidth="1"/>
    <col min="3833" max="3833" width="6" style="16" customWidth="1"/>
    <col min="3834" max="3834" width="9.125" style="16" customWidth="1"/>
    <col min="3835" max="3835" width="6" style="16" customWidth="1"/>
    <col min="3836" max="3836" width="7.25" style="16" customWidth="1"/>
    <col min="3837" max="3837" width="19.25" style="16" customWidth="1"/>
    <col min="3838" max="3842" width="6" style="16" customWidth="1"/>
    <col min="3843" max="3843" width="6.25" style="16" customWidth="1"/>
    <col min="3844" max="3844" width="8.5" style="16" customWidth="1"/>
    <col min="3845" max="3845" width="10.625" style="16" customWidth="1"/>
    <col min="3846" max="3846" width="9" style="16" customWidth="1"/>
    <col min="3847" max="3847" width="6" style="16" customWidth="1"/>
    <col min="3848" max="3848" width="8.25" style="16" customWidth="1"/>
    <col min="3849" max="3849" width="6" style="16" customWidth="1"/>
    <col min="3850" max="3850" width="7.625" style="16" customWidth="1"/>
    <col min="3851" max="3851" width="19.25" style="16" customWidth="1"/>
    <col min="3852" max="3856" width="6" style="16" customWidth="1"/>
    <col min="3857" max="3857" width="6.25" style="16" customWidth="1"/>
    <col min="3858" max="3858" width="9.875" style="16" customWidth="1"/>
    <col min="3859" max="3859" width="12" style="16" customWidth="1"/>
    <col min="3860" max="3860" width="14.875" style="16" customWidth="1"/>
    <col min="3861" max="3861" width="6" style="16" customWidth="1"/>
    <col min="3862" max="3862" width="12.625" style="16" customWidth="1"/>
    <col min="3863" max="3864" width="6" style="16" customWidth="1"/>
    <col min="3865" max="3865" width="19.25" style="16" customWidth="1"/>
    <col min="3866" max="3870" width="6" style="16" customWidth="1"/>
    <col min="3871" max="3871" width="6.25" style="16" customWidth="1"/>
    <col min="3872" max="3872" width="18.75" style="16" customWidth="1"/>
    <col min="3873" max="3873" width="11.75" style="16" customWidth="1"/>
    <col min="3874" max="3874" width="9.625" style="16" customWidth="1"/>
    <col min="3875" max="3875" width="8" style="16" customWidth="1"/>
    <col min="3876" max="3876" width="9.125" style="16" customWidth="1"/>
    <col min="3877" max="3877" width="6" style="16" customWidth="1"/>
    <col min="3878" max="3878" width="10.75" style="16" customWidth="1"/>
    <col min="3879" max="3879" width="17.5" style="16" customWidth="1"/>
    <col min="3880" max="3883" width="6" style="16" customWidth="1"/>
    <col min="3884" max="3884" width="6.875" style="16" customWidth="1"/>
    <col min="3885" max="3885" width="5.75" style="16" customWidth="1"/>
    <col min="3886" max="3886" width="16.625" style="16" customWidth="1"/>
    <col min="3887" max="3887" width="4.125" style="16" customWidth="1"/>
    <col min="3888" max="3888" width="3.75" style="16" customWidth="1"/>
    <col min="3889" max="3889" width="3.875" style="16" customWidth="1"/>
    <col min="3890" max="3890" width="4.5" style="16" customWidth="1"/>
    <col min="3891" max="3891" width="5" style="16" customWidth="1"/>
    <col min="3892" max="3892" width="5.5" style="16" customWidth="1"/>
    <col min="3893" max="3893" width="5.75" style="16" customWidth="1"/>
    <col min="3894" max="3894" width="5.5" style="16" customWidth="1"/>
    <col min="3895" max="3896" width="5" style="16" customWidth="1"/>
    <col min="3897" max="3897" width="12.875" style="16" customWidth="1"/>
    <col min="3898" max="3907" width="5" style="16" customWidth="1"/>
    <col min="3908" max="4038" width="9" style="16"/>
    <col min="4039" max="4039" width="11.5" style="16" customWidth="1"/>
    <col min="4040" max="4040" width="58.5" style="16" customWidth="1"/>
    <col min="4041" max="4041" width="13.875" style="16" customWidth="1"/>
    <col min="4042" max="4042" width="17.625" style="16" customWidth="1"/>
    <col min="4043" max="4043" width="22" style="16" customWidth="1"/>
    <col min="4044" max="4044" width="18.875" style="16" customWidth="1"/>
    <col min="4045" max="4045" width="9.25" style="16" customWidth="1"/>
    <col min="4046" max="4050" width="5.75" style="16" customWidth="1"/>
    <col min="4051" max="4051" width="17.25" style="16" customWidth="1"/>
    <col min="4052" max="4052" width="9.25" style="16" customWidth="1"/>
    <col min="4053" max="4057" width="5.75" style="16" customWidth="1"/>
    <col min="4058" max="4058" width="8.125" style="16" customWidth="1"/>
    <col min="4059" max="4059" width="15.375" style="16" customWidth="1"/>
    <col min="4060" max="4060" width="9.5" style="16" customWidth="1"/>
    <col min="4061" max="4061" width="8.5" style="16" customWidth="1"/>
    <col min="4062" max="4062" width="8.75" style="16" customWidth="1"/>
    <col min="4063" max="4063" width="6" style="16" customWidth="1"/>
    <col min="4064" max="4064" width="12.375" style="16" customWidth="1"/>
    <col min="4065" max="4065" width="17.625" style="16" customWidth="1"/>
    <col min="4066" max="4070" width="6" style="16" customWidth="1"/>
    <col min="4071" max="4071" width="6.375" style="16" customWidth="1"/>
    <col min="4072" max="4073" width="10.125" style="16" customWidth="1"/>
    <col min="4074" max="4074" width="11.875" style="16" customWidth="1"/>
    <col min="4075" max="4085" width="10.125" style="16" customWidth="1"/>
    <col min="4086" max="4086" width="8.5" style="16" customWidth="1"/>
    <col min="4087" max="4087" width="12.875" style="16" customWidth="1"/>
    <col min="4088" max="4088" width="10.375" style="16" customWidth="1"/>
    <col min="4089" max="4089" width="6" style="16" customWidth="1"/>
    <col min="4090" max="4090" width="9.125" style="16" customWidth="1"/>
    <col min="4091" max="4091" width="6" style="16" customWidth="1"/>
    <col min="4092" max="4092" width="7.25" style="16" customWidth="1"/>
    <col min="4093" max="4093" width="19.25" style="16" customWidth="1"/>
    <col min="4094" max="4098" width="6" style="16" customWidth="1"/>
    <col min="4099" max="4099" width="6.25" style="16" customWidth="1"/>
    <col min="4100" max="4100" width="8.5" style="16" customWidth="1"/>
    <col min="4101" max="4101" width="10.625" style="16" customWidth="1"/>
    <col min="4102" max="4102" width="9" style="16" customWidth="1"/>
    <col min="4103" max="4103" width="6" style="16" customWidth="1"/>
    <col min="4104" max="4104" width="8.25" style="16" customWidth="1"/>
    <col min="4105" max="4105" width="6" style="16" customWidth="1"/>
    <col min="4106" max="4106" width="7.625" style="16" customWidth="1"/>
    <col min="4107" max="4107" width="19.25" style="16" customWidth="1"/>
    <col min="4108" max="4112" width="6" style="16" customWidth="1"/>
    <col min="4113" max="4113" width="6.25" style="16" customWidth="1"/>
    <col min="4114" max="4114" width="9.875" style="16" customWidth="1"/>
    <col min="4115" max="4115" width="12" style="16" customWidth="1"/>
    <col min="4116" max="4116" width="14.875" style="16" customWidth="1"/>
    <col min="4117" max="4117" width="6" style="16" customWidth="1"/>
    <col min="4118" max="4118" width="12.625" style="16" customWidth="1"/>
    <col min="4119" max="4120" width="6" style="16" customWidth="1"/>
    <col min="4121" max="4121" width="19.25" style="16" customWidth="1"/>
    <col min="4122" max="4126" width="6" style="16" customWidth="1"/>
    <col min="4127" max="4127" width="6.25" style="16" customWidth="1"/>
    <col min="4128" max="4128" width="18.75" style="16" customWidth="1"/>
    <col min="4129" max="4129" width="11.75" style="16" customWidth="1"/>
    <col min="4130" max="4130" width="9.625" style="16" customWidth="1"/>
    <col min="4131" max="4131" width="8" style="16" customWidth="1"/>
    <col min="4132" max="4132" width="9.125" style="16" customWidth="1"/>
    <col min="4133" max="4133" width="6" style="16" customWidth="1"/>
    <col min="4134" max="4134" width="10.75" style="16" customWidth="1"/>
    <col min="4135" max="4135" width="17.5" style="16" customWidth="1"/>
    <col min="4136" max="4139" width="6" style="16" customWidth="1"/>
    <col min="4140" max="4140" width="6.875" style="16" customWidth="1"/>
    <col min="4141" max="4141" width="5.75" style="16" customWidth="1"/>
    <col min="4142" max="4142" width="16.625" style="16" customWidth="1"/>
    <col min="4143" max="4143" width="4.125" style="16" customWidth="1"/>
    <col min="4144" max="4144" width="3.75" style="16" customWidth="1"/>
    <col min="4145" max="4145" width="3.875" style="16" customWidth="1"/>
    <col min="4146" max="4146" width="4.5" style="16" customWidth="1"/>
    <col min="4147" max="4147" width="5" style="16" customWidth="1"/>
    <col min="4148" max="4148" width="5.5" style="16" customWidth="1"/>
    <col min="4149" max="4149" width="5.75" style="16" customWidth="1"/>
    <col min="4150" max="4150" width="5.5" style="16" customWidth="1"/>
    <col min="4151" max="4152" width="5" style="16" customWidth="1"/>
    <col min="4153" max="4153" width="12.875" style="16" customWidth="1"/>
    <col min="4154" max="4163" width="5" style="16" customWidth="1"/>
    <col min="4164" max="4294" width="9" style="16"/>
    <col min="4295" max="4295" width="11.5" style="16" customWidth="1"/>
    <col min="4296" max="4296" width="58.5" style="16" customWidth="1"/>
    <col min="4297" max="4297" width="13.875" style="16" customWidth="1"/>
    <col min="4298" max="4298" width="17.625" style="16" customWidth="1"/>
    <col min="4299" max="4299" width="22" style="16" customWidth="1"/>
    <col min="4300" max="4300" width="18.875" style="16" customWidth="1"/>
    <col min="4301" max="4301" width="9.25" style="16" customWidth="1"/>
    <col min="4302" max="4306" width="5.75" style="16" customWidth="1"/>
    <col min="4307" max="4307" width="17.25" style="16" customWidth="1"/>
    <col min="4308" max="4308" width="9.25" style="16" customWidth="1"/>
    <col min="4309" max="4313" width="5.75" style="16" customWidth="1"/>
    <col min="4314" max="4314" width="8.125" style="16" customWidth="1"/>
    <col min="4315" max="4315" width="15.375" style="16" customWidth="1"/>
    <col min="4316" max="4316" width="9.5" style="16" customWidth="1"/>
    <col min="4317" max="4317" width="8.5" style="16" customWidth="1"/>
    <col min="4318" max="4318" width="8.75" style="16" customWidth="1"/>
    <col min="4319" max="4319" width="6" style="16" customWidth="1"/>
    <col min="4320" max="4320" width="12.375" style="16" customWidth="1"/>
    <col min="4321" max="4321" width="17.625" style="16" customWidth="1"/>
    <col min="4322" max="4326" width="6" style="16" customWidth="1"/>
    <col min="4327" max="4327" width="6.375" style="16" customWidth="1"/>
    <col min="4328" max="4329" width="10.125" style="16" customWidth="1"/>
    <col min="4330" max="4330" width="11.875" style="16" customWidth="1"/>
    <col min="4331" max="4341" width="10.125" style="16" customWidth="1"/>
    <col min="4342" max="4342" width="8.5" style="16" customWidth="1"/>
    <col min="4343" max="4343" width="12.875" style="16" customWidth="1"/>
    <col min="4344" max="4344" width="10.375" style="16" customWidth="1"/>
    <col min="4345" max="4345" width="6" style="16" customWidth="1"/>
    <col min="4346" max="4346" width="9.125" style="16" customWidth="1"/>
    <col min="4347" max="4347" width="6" style="16" customWidth="1"/>
    <col min="4348" max="4348" width="7.25" style="16" customWidth="1"/>
    <col min="4349" max="4349" width="19.25" style="16" customWidth="1"/>
    <col min="4350" max="4354" width="6" style="16" customWidth="1"/>
    <col min="4355" max="4355" width="6.25" style="16" customWidth="1"/>
    <col min="4356" max="4356" width="8.5" style="16" customWidth="1"/>
    <col min="4357" max="4357" width="10.625" style="16" customWidth="1"/>
    <col min="4358" max="4358" width="9" style="16" customWidth="1"/>
    <col min="4359" max="4359" width="6" style="16" customWidth="1"/>
    <col min="4360" max="4360" width="8.25" style="16" customWidth="1"/>
    <col min="4361" max="4361" width="6" style="16" customWidth="1"/>
    <col min="4362" max="4362" width="7.625" style="16" customWidth="1"/>
    <col min="4363" max="4363" width="19.25" style="16" customWidth="1"/>
    <col min="4364" max="4368" width="6" style="16" customWidth="1"/>
    <col min="4369" max="4369" width="6.25" style="16" customWidth="1"/>
    <col min="4370" max="4370" width="9.875" style="16" customWidth="1"/>
    <col min="4371" max="4371" width="12" style="16" customWidth="1"/>
    <col min="4372" max="4372" width="14.875" style="16" customWidth="1"/>
    <col min="4373" max="4373" width="6" style="16" customWidth="1"/>
    <col min="4374" max="4374" width="12.625" style="16" customWidth="1"/>
    <col min="4375" max="4376" width="6" style="16" customWidth="1"/>
    <col min="4377" max="4377" width="19.25" style="16" customWidth="1"/>
    <col min="4378" max="4382" width="6" style="16" customWidth="1"/>
    <col min="4383" max="4383" width="6.25" style="16" customWidth="1"/>
    <col min="4384" max="4384" width="18.75" style="16" customWidth="1"/>
    <col min="4385" max="4385" width="11.75" style="16" customWidth="1"/>
    <col min="4386" max="4386" width="9.625" style="16" customWidth="1"/>
    <col min="4387" max="4387" width="8" style="16" customWidth="1"/>
    <col min="4388" max="4388" width="9.125" style="16" customWidth="1"/>
    <col min="4389" max="4389" width="6" style="16" customWidth="1"/>
    <col min="4390" max="4390" width="10.75" style="16" customWidth="1"/>
    <col min="4391" max="4391" width="17.5" style="16" customWidth="1"/>
    <col min="4392" max="4395" width="6" style="16" customWidth="1"/>
    <col min="4396" max="4396" width="6.875" style="16" customWidth="1"/>
    <col min="4397" max="4397" width="5.75" style="16" customWidth="1"/>
    <col min="4398" max="4398" width="16.625" style="16" customWidth="1"/>
    <col min="4399" max="4399" width="4.125" style="16" customWidth="1"/>
    <col min="4400" max="4400" width="3.75" style="16" customWidth="1"/>
    <col min="4401" max="4401" width="3.875" style="16" customWidth="1"/>
    <col min="4402" max="4402" width="4.5" style="16" customWidth="1"/>
    <col min="4403" max="4403" width="5" style="16" customWidth="1"/>
    <col min="4404" max="4404" width="5.5" style="16" customWidth="1"/>
    <col min="4405" max="4405" width="5.75" style="16" customWidth="1"/>
    <col min="4406" max="4406" width="5.5" style="16" customWidth="1"/>
    <col min="4407" max="4408" width="5" style="16" customWidth="1"/>
    <col min="4409" max="4409" width="12.875" style="16" customWidth="1"/>
    <col min="4410" max="4419" width="5" style="16" customWidth="1"/>
    <col min="4420" max="4550" width="9" style="16"/>
    <col min="4551" max="4551" width="11.5" style="16" customWidth="1"/>
    <col min="4552" max="4552" width="58.5" style="16" customWidth="1"/>
    <col min="4553" max="4553" width="13.875" style="16" customWidth="1"/>
    <col min="4554" max="4554" width="17.625" style="16" customWidth="1"/>
    <col min="4555" max="4555" width="22" style="16" customWidth="1"/>
    <col min="4556" max="4556" width="18.875" style="16" customWidth="1"/>
    <col min="4557" max="4557" width="9.25" style="16" customWidth="1"/>
    <col min="4558" max="4562" width="5.75" style="16" customWidth="1"/>
    <col min="4563" max="4563" width="17.25" style="16" customWidth="1"/>
    <col min="4564" max="4564" width="9.25" style="16" customWidth="1"/>
    <col min="4565" max="4569" width="5.75" style="16" customWidth="1"/>
    <col min="4570" max="4570" width="8.125" style="16" customWidth="1"/>
    <col min="4571" max="4571" width="15.375" style="16" customWidth="1"/>
    <col min="4572" max="4572" width="9.5" style="16" customWidth="1"/>
    <col min="4573" max="4573" width="8.5" style="16" customWidth="1"/>
    <col min="4574" max="4574" width="8.75" style="16" customWidth="1"/>
    <col min="4575" max="4575" width="6" style="16" customWidth="1"/>
    <col min="4576" max="4576" width="12.375" style="16" customWidth="1"/>
    <col min="4577" max="4577" width="17.625" style="16" customWidth="1"/>
    <col min="4578" max="4582" width="6" style="16" customWidth="1"/>
    <col min="4583" max="4583" width="6.375" style="16" customWidth="1"/>
    <col min="4584" max="4585" width="10.125" style="16" customWidth="1"/>
    <col min="4586" max="4586" width="11.875" style="16" customWidth="1"/>
    <col min="4587" max="4597" width="10.125" style="16" customWidth="1"/>
    <col min="4598" max="4598" width="8.5" style="16" customWidth="1"/>
    <col min="4599" max="4599" width="12.875" style="16" customWidth="1"/>
    <col min="4600" max="4600" width="10.375" style="16" customWidth="1"/>
    <col min="4601" max="4601" width="6" style="16" customWidth="1"/>
    <col min="4602" max="4602" width="9.125" style="16" customWidth="1"/>
    <col min="4603" max="4603" width="6" style="16" customWidth="1"/>
    <col min="4604" max="4604" width="7.25" style="16" customWidth="1"/>
    <col min="4605" max="4605" width="19.25" style="16" customWidth="1"/>
    <col min="4606" max="4610" width="6" style="16" customWidth="1"/>
    <col min="4611" max="4611" width="6.25" style="16" customWidth="1"/>
    <col min="4612" max="4612" width="8.5" style="16" customWidth="1"/>
    <col min="4613" max="4613" width="10.625" style="16" customWidth="1"/>
    <col min="4614" max="4614" width="9" style="16" customWidth="1"/>
    <col min="4615" max="4615" width="6" style="16" customWidth="1"/>
    <col min="4616" max="4616" width="8.25" style="16" customWidth="1"/>
    <col min="4617" max="4617" width="6" style="16" customWidth="1"/>
    <col min="4618" max="4618" width="7.625" style="16" customWidth="1"/>
    <col min="4619" max="4619" width="19.25" style="16" customWidth="1"/>
    <col min="4620" max="4624" width="6" style="16" customWidth="1"/>
    <col min="4625" max="4625" width="6.25" style="16" customWidth="1"/>
    <col min="4626" max="4626" width="9.875" style="16" customWidth="1"/>
    <col min="4627" max="4627" width="12" style="16" customWidth="1"/>
    <col min="4628" max="4628" width="14.875" style="16" customWidth="1"/>
    <col min="4629" max="4629" width="6" style="16" customWidth="1"/>
    <col min="4630" max="4630" width="12.625" style="16" customWidth="1"/>
    <col min="4631" max="4632" width="6" style="16" customWidth="1"/>
    <col min="4633" max="4633" width="19.25" style="16" customWidth="1"/>
    <col min="4634" max="4638" width="6" style="16" customWidth="1"/>
    <col min="4639" max="4639" width="6.25" style="16" customWidth="1"/>
    <col min="4640" max="4640" width="18.75" style="16" customWidth="1"/>
    <col min="4641" max="4641" width="11.75" style="16" customWidth="1"/>
    <col min="4642" max="4642" width="9.625" style="16" customWidth="1"/>
    <col min="4643" max="4643" width="8" style="16" customWidth="1"/>
    <col min="4644" max="4644" width="9.125" style="16" customWidth="1"/>
    <col min="4645" max="4645" width="6" style="16" customWidth="1"/>
    <col min="4646" max="4646" width="10.75" style="16" customWidth="1"/>
    <col min="4647" max="4647" width="17.5" style="16" customWidth="1"/>
    <col min="4648" max="4651" width="6" style="16" customWidth="1"/>
    <col min="4652" max="4652" width="6.875" style="16" customWidth="1"/>
    <col min="4653" max="4653" width="5.75" style="16" customWidth="1"/>
    <col min="4654" max="4654" width="16.625" style="16" customWidth="1"/>
    <col min="4655" max="4655" width="4.125" style="16" customWidth="1"/>
    <col min="4656" max="4656" width="3.75" style="16" customWidth="1"/>
    <col min="4657" max="4657" width="3.875" style="16" customWidth="1"/>
    <col min="4658" max="4658" width="4.5" style="16" customWidth="1"/>
    <col min="4659" max="4659" width="5" style="16" customWidth="1"/>
    <col min="4660" max="4660" width="5.5" style="16" customWidth="1"/>
    <col min="4661" max="4661" width="5.75" style="16" customWidth="1"/>
    <col min="4662" max="4662" width="5.5" style="16" customWidth="1"/>
    <col min="4663" max="4664" width="5" style="16" customWidth="1"/>
    <col min="4665" max="4665" width="12.875" style="16" customWidth="1"/>
    <col min="4666" max="4675" width="5" style="16" customWidth="1"/>
    <col min="4676" max="4806" width="9" style="16"/>
    <col min="4807" max="4807" width="11.5" style="16" customWidth="1"/>
    <col min="4808" max="4808" width="58.5" style="16" customWidth="1"/>
    <col min="4809" max="4809" width="13.875" style="16" customWidth="1"/>
    <col min="4810" max="4810" width="17.625" style="16" customWidth="1"/>
    <col min="4811" max="4811" width="22" style="16" customWidth="1"/>
    <col min="4812" max="4812" width="18.875" style="16" customWidth="1"/>
    <col min="4813" max="4813" width="9.25" style="16" customWidth="1"/>
    <col min="4814" max="4818" width="5.75" style="16" customWidth="1"/>
    <col min="4819" max="4819" width="17.25" style="16" customWidth="1"/>
    <col min="4820" max="4820" width="9.25" style="16" customWidth="1"/>
    <col min="4821" max="4825" width="5.75" style="16" customWidth="1"/>
    <col min="4826" max="4826" width="8.125" style="16" customWidth="1"/>
    <col min="4827" max="4827" width="15.375" style="16" customWidth="1"/>
    <col min="4828" max="4828" width="9.5" style="16" customWidth="1"/>
    <col min="4829" max="4829" width="8.5" style="16" customWidth="1"/>
    <col min="4830" max="4830" width="8.75" style="16" customWidth="1"/>
    <col min="4831" max="4831" width="6" style="16" customWidth="1"/>
    <col min="4832" max="4832" width="12.375" style="16" customWidth="1"/>
    <col min="4833" max="4833" width="17.625" style="16" customWidth="1"/>
    <col min="4834" max="4838" width="6" style="16" customWidth="1"/>
    <col min="4839" max="4839" width="6.375" style="16" customWidth="1"/>
    <col min="4840" max="4841" width="10.125" style="16" customWidth="1"/>
    <col min="4842" max="4842" width="11.875" style="16" customWidth="1"/>
    <col min="4843" max="4853" width="10.125" style="16" customWidth="1"/>
    <col min="4854" max="4854" width="8.5" style="16" customWidth="1"/>
    <col min="4855" max="4855" width="12.875" style="16" customWidth="1"/>
    <col min="4856" max="4856" width="10.375" style="16" customWidth="1"/>
    <col min="4857" max="4857" width="6" style="16" customWidth="1"/>
    <col min="4858" max="4858" width="9.125" style="16" customWidth="1"/>
    <col min="4859" max="4859" width="6" style="16" customWidth="1"/>
    <col min="4860" max="4860" width="7.25" style="16" customWidth="1"/>
    <col min="4861" max="4861" width="19.25" style="16" customWidth="1"/>
    <col min="4862" max="4866" width="6" style="16" customWidth="1"/>
    <col min="4867" max="4867" width="6.25" style="16" customWidth="1"/>
    <col min="4868" max="4868" width="8.5" style="16" customWidth="1"/>
    <col min="4869" max="4869" width="10.625" style="16" customWidth="1"/>
    <col min="4870" max="4870" width="9" style="16" customWidth="1"/>
    <col min="4871" max="4871" width="6" style="16" customWidth="1"/>
    <col min="4872" max="4872" width="8.25" style="16" customWidth="1"/>
    <col min="4873" max="4873" width="6" style="16" customWidth="1"/>
    <col min="4874" max="4874" width="7.625" style="16" customWidth="1"/>
    <col min="4875" max="4875" width="19.25" style="16" customWidth="1"/>
    <col min="4876" max="4880" width="6" style="16" customWidth="1"/>
    <col min="4881" max="4881" width="6.25" style="16" customWidth="1"/>
    <col min="4882" max="4882" width="9.875" style="16" customWidth="1"/>
    <col min="4883" max="4883" width="12" style="16" customWidth="1"/>
    <col min="4884" max="4884" width="14.875" style="16" customWidth="1"/>
    <col min="4885" max="4885" width="6" style="16" customWidth="1"/>
    <col min="4886" max="4886" width="12.625" style="16" customWidth="1"/>
    <col min="4887" max="4888" width="6" style="16" customWidth="1"/>
    <col min="4889" max="4889" width="19.25" style="16" customWidth="1"/>
    <col min="4890" max="4894" width="6" style="16" customWidth="1"/>
    <col min="4895" max="4895" width="6.25" style="16" customWidth="1"/>
    <col min="4896" max="4896" width="18.75" style="16" customWidth="1"/>
    <col min="4897" max="4897" width="11.75" style="16" customWidth="1"/>
    <col min="4898" max="4898" width="9.625" style="16" customWidth="1"/>
    <col min="4899" max="4899" width="8" style="16" customWidth="1"/>
    <col min="4900" max="4900" width="9.125" style="16" customWidth="1"/>
    <col min="4901" max="4901" width="6" style="16" customWidth="1"/>
    <col min="4902" max="4902" width="10.75" style="16" customWidth="1"/>
    <col min="4903" max="4903" width="17.5" style="16" customWidth="1"/>
    <col min="4904" max="4907" width="6" style="16" customWidth="1"/>
    <col min="4908" max="4908" width="6.875" style="16" customWidth="1"/>
    <col min="4909" max="4909" width="5.75" style="16" customWidth="1"/>
    <col min="4910" max="4910" width="16.625" style="16" customWidth="1"/>
    <col min="4911" max="4911" width="4.125" style="16" customWidth="1"/>
    <col min="4912" max="4912" width="3.75" style="16" customWidth="1"/>
    <col min="4913" max="4913" width="3.875" style="16" customWidth="1"/>
    <col min="4914" max="4914" width="4.5" style="16" customWidth="1"/>
    <col min="4915" max="4915" width="5" style="16" customWidth="1"/>
    <col min="4916" max="4916" width="5.5" style="16" customWidth="1"/>
    <col min="4917" max="4917" width="5.75" style="16" customWidth="1"/>
    <col min="4918" max="4918" width="5.5" style="16" customWidth="1"/>
    <col min="4919" max="4920" width="5" style="16" customWidth="1"/>
    <col min="4921" max="4921" width="12.875" style="16" customWidth="1"/>
    <col min="4922" max="4931" width="5" style="16" customWidth="1"/>
    <col min="4932" max="5062" width="9" style="16"/>
    <col min="5063" max="5063" width="11.5" style="16" customWidth="1"/>
    <col min="5064" max="5064" width="58.5" style="16" customWidth="1"/>
    <col min="5065" max="5065" width="13.875" style="16" customWidth="1"/>
    <col min="5066" max="5066" width="17.625" style="16" customWidth="1"/>
    <col min="5067" max="5067" width="22" style="16" customWidth="1"/>
    <col min="5068" max="5068" width="18.875" style="16" customWidth="1"/>
    <col min="5069" max="5069" width="9.25" style="16" customWidth="1"/>
    <col min="5070" max="5074" width="5.75" style="16" customWidth="1"/>
    <col min="5075" max="5075" width="17.25" style="16" customWidth="1"/>
    <col min="5076" max="5076" width="9.25" style="16" customWidth="1"/>
    <col min="5077" max="5081" width="5.75" style="16" customWidth="1"/>
    <col min="5082" max="5082" width="8.125" style="16" customWidth="1"/>
    <col min="5083" max="5083" width="15.375" style="16" customWidth="1"/>
    <col min="5084" max="5084" width="9.5" style="16" customWidth="1"/>
    <col min="5085" max="5085" width="8.5" style="16" customWidth="1"/>
    <col min="5086" max="5086" width="8.75" style="16" customWidth="1"/>
    <col min="5087" max="5087" width="6" style="16" customWidth="1"/>
    <col min="5088" max="5088" width="12.375" style="16" customWidth="1"/>
    <col min="5089" max="5089" width="17.625" style="16" customWidth="1"/>
    <col min="5090" max="5094" width="6" style="16" customWidth="1"/>
    <col min="5095" max="5095" width="6.375" style="16" customWidth="1"/>
    <col min="5096" max="5097" width="10.125" style="16" customWidth="1"/>
    <col min="5098" max="5098" width="11.875" style="16" customWidth="1"/>
    <col min="5099" max="5109" width="10.125" style="16" customWidth="1"/>
    <col min="5110" max="5110" width="8.5" style="16" customWidth="1"/>
    <col min="5111" max="5111" width="12.875" style="16" customWidth="1"/>
    <col min="5112" max="5112" width="10.375" style="16" customWidth="1"/>
    <col min="5113" max="5113" width="6" style="16" customWidth="1"/>
    <col min="5114" max="5114" width="9.125" style="16" customWidth="1"/>
    <col min="5115" max="5115" width="6" style="16" customWidth="1"/>
    <col min="5116" max="5116" width="7.25" style="16" customWidth="1"/>
    <col min="5117" max="5117" width="19.25" style="16" customWidth="1"/>
    <col min="5118" max="5122" width="6" style="16" customWidth="1"/>
    <col min="5123" max="5123" width="6.25" style="16" customWidth="1"/>
    <col min="5124" max="5124" width="8.5" style="16" customWidth="1"/>
    <col min="5125" max="5125" width="10.625" style="16" customWidth="1"/>
    <col min="5126" max="5126" width="9" style="16" customWidth="1"/>
    <col min="5127" max="5127" width="6" style="16" customWidth="1"/>
    <col min="5128" max="5128" width="8.25" style="16" customWidth="1"/>
    <col min="5129" max="5129" width="6" style="16" customWidth="1"/>
    <col min="5130" max="5130" width="7.625" style="16" customWidth="1"/>
    <col min="5131" max="5131" width="19.25" style="16" customWidth="1"/>
    <col min="5132" max="5136" width="6" style="16" customWidth="1"/>
    <col min="5137" max="5137" width="6.25" style="16" customWidth="1"/>
    <col min="5138" max="5138" width="9.875" style="16" customWidth="1"/>
    <col min="5139" max="5139" width="12" style="16" customWidth="1"/>
    <col min="5140" max="5140" width="14.875" style="16" customWidth="1"/>
    <col min="5141" max="5141" width="6" style="16" customWidth="1"/>
    <col min="5142" max="5142" width="12.625" style="16" customWidth="1"/>
    <col min="5143" max="5144" width="6" style="16" customWidth="1"/>
    <col min="5145" max="5145" width="19.25" style="16" customWidth="1"/>
    <col min="5146" max="5150" width="6" style="16" customWidth="1"/>
    <col min="5151" max="5151" width="6.25" style="16" customWidth="1"/>
    <col min="5152" max="5152" width="18.75" style="16" customWidth="1"/>
    <col min="5153" max="5153" width="11.75" style="16" customWidth="1"/>
    <col min="5154" max="5154" width="9.625" style="16" customWidth="1"/>
    <col min="5155" max="5155" width="8" style="16" customWidth="1"/>
    <col min="5156" max="5156" width="9.125" style="16" customWidth="1"/>
    <col min="5157" max="5157" width="6" style="16" customWidth="1"/>
    <col min="5158" max="5158" width="10.75" style="16" customWidth="1"/>
    <col min="5159" max="5159" width="17.5" style="16" customWidth="1"/>
    <col min="5160" max="5163" width="6" style="16" customWidth="1"/>
    <col min="5164" max="5164" width="6.875" style="16" customWidth="1"/>
    <col min="5165" max="5165" width="5.75" style="16" customWidth="1"/>
    <col min="5166" max="5166" width="16.625" style="16" customWidth="1"/>
    <col min="5167" max="5167" width="4.125" style="16" customWidth="1"/>
    <col min="5168" max="5168" width="3.75" style="16" customWidth="1"/>
    <col min="5169" max="5169" width="3.875" style="16" customWidth="1"/>
    <col min="5170" max="5170" width="4.5" style="16" customWidth="1"/>
    <col min="5171" max="5171" width="5" style="16" customWidth="1"/>
    <col min="5172" max="5172" width="5.5" style="16" customWidth="1"/>
    <col min="5173" max="5173" width="5.75" style="16" customWidth="1"/>
    <col min="5174" max="5174" width="5.5" style="16" customWidth="1"/>
    <col min="5175" max="5176" width="5" style="16" customWidth="1"/>
    <col min="5177" max="5177" width="12.875" style="16" customWidth="1"/>
    <col min="5178" max="5187" width="5" style="16" customWidth="1"/>
    <col min="5188" max="5318" width="9" style="16"/>
    <col min="5319" max="5319" width="11.5" style="16" customWidth="1"/>
    <col min="5320" max="5320" width="58.5" style="16" customWidth="1"/>
    <col min="5321" max="5321" width="13.875" style="16" customWidth="1"/>
    <col min="5322" max="5322" width="17.625" style="16" customWidth="1"/>
    <col min="5323" max="5323" width="22" style="16" customWidth="1"/>
    <col min="5324" max="5324" width="18.875" style="16" customWidth="1"/>
    <col min="5325" max="5325" width="9.25" style="16" customWidth="1"/>
    <col min="5326" max="5330" width="5.75" style="16" customWidth="1"/>
    <col min="5331" max="5331" width="17.25" style="16" customWidth="1"/>
    <col min="5332" max="5332" width="9.25" style="16" customWidth="1"/>
    <col min="5333" max="5337" width="5.75" style="16" customWidth="1"/>
    <col min="5338" max="5338" width="8.125" style="16" customWidth="1"/>
    <col min="5339" max="5339" width="15.375" style="16" customWidth="1"/>
    <col min="5340" max="5340" width="9.5" style="16" customWidth="1"/>
    <col min="5341" max="5341" width="8.5" style="16" customWidth="1"/>
    <col min="5342" max="5342" width="8.75" style="16" customWidth="1"/>
    <col min="5343" max="5343" width="6" style="16" customWidth="1"/>
    <col min="5344" max="5344" width="12.375" style="16" customWidth="1"/>
    <col min="5345" max="5345" width="17.625" style="16" customWidth="1"/>
    <col min="5346" max="5350" width="6" style="16" customWidth="1"/>
    <col min="5351" max="5351" width="6.375" style="16" customWidth="1"/>
    <col min="5352" max="5353" width="10.125" style="16" customWidth="1"/>
    <col min="5354" max="5354" width="11.875" style="16" customWidth="1"/>
    <col min="5355" max="5365" width="10.125" style="16" customWidth="1"/>
    <col min="5366" max="5366" width="8.5" style="16" customWidth="1"/>
    <col min="5367" max="5367" width="12.875" style="16" customWidth="1"/>
    <col min="5368" max="5368" width="10.375" style="16" customWidth="1"/>
    <col min="5369" max="5369" width="6" style="16" customWidth="1"/>
    <col min="5370" max="5370" width="9.125" style="16" customWidth="1"/>
    <col min="5371" max="5371" width="6" style="16" customWidth="1"/>
    <col min="5372" max="5372" width="7.25" style="16" customWidth="1"/>
    <col min="5373" max="5373" width="19.25" style="16" customWidth="1"/>
    <col min="5374" max="5378" width="6" style="16" customWidth="1"/>
    <col min="5379" max="5379" width="6.25" style="16" customWidth="1"/>
    <col min="5380" max="5380" width="8.5" style="16" customWidth="1"/>
    <col min="5381" max="5381" width="10.625" style="16" customWidth="1"/>
    <col min="5382" max="5382" width="9" style="16" customWidth="1"/>
    <col min="5383" max="5383" width="6" style="16" customWidth="1"/>
    <col min="5384" max="5384" width="8.25" style="16" customWidth="1"/>
    <col min="5385" max="5385" width="6" style="16" customWidth="1"/>
    <col min="5386" max="5386" width="7.625" style="16" customWidth="1"/>
    <col min="5387" max="5387" width="19.25" style="16" customWidth="1"/>
    <col min="5388" max="5392" width="6" style="16" customWidth="1"/>
    <col min="5393" max="5393" width="6.25" style="16" customWidth="1"/>
    <col min="5394" max="5394" width="9.875" style="16" customWidth="1"/>
    <col min="5395" max="5395" width="12" style="16" customWidth="1"/>
    <col min="5396" max="5396" width="14.875" style="16" customWidth="1"/>
    <col min="5397" max="5397" width="6" style="16" customWidth="1"/>
    <col min="5398" max="5398" width="12.625" style="16" customWidth="1"/>
    <col min="5399" max="5400" width="6" style="16" customWidth="1"/>
    <col min="5401" max="5401" width="19.25" style="16" customWidth="1"/>
    <col min="5402" max="5406" width="6" style="16" customWidth="1"/>
    <col min="5407" max="5407" width="6.25" style="16" customWidth="1"/>
    <col min="5408" max="5408" width="18.75" style="16" customWidth="1"/>
    <col min="5409" max="5409" width="11.75" style="16" customWidth="1"/>
    <col min="5410" max="5410" width="9.625" style="16" customWidth="1"/>
    <col min="5411" max="5411" width="8" style="16" customWidth="1"/>
    <col min="5412" max="5412" width="9.125" style="16" customWidth="1"/>
    <col min="5413" max="5413" width="6" style="16" customWidth="1"/>
    <col min="5414" max="5414" width="10.75" style="16" customWidth="1"/>
    <col min="5415" max="5415" width="17.5" style="16" customWidth="1"/>
    <col min="5416" max="5419" width="6" style="16" customWidth="1"/>
    <col min="5420" max="5420" width="6.875" style="16" customWidth="1"/>
    <col min="5421" max="5421" width="5.75" style="16" customWidth="1"/>
    <col min="5422" max="5422" width="16.625" style="16" customWidth="1"/>
    <col min="5423" max="5423" width="4.125" style="16" customWidth="1"/>
    <col min="5424" max="5424" width="3.75" style="16" customWidth="1"/>
    <col min="5425" max="5425" width="3.875" style="16" customWidth="1"/>
    <col min="5426" max="5426" width="4.5" style="16" customWidth="1"/>
    <col min="5427" max="5427" width="5" style="16" customWidth="1"/>
    <col min="5428" max="5428" width="5.5" style="16" customWidth="1"/>
    <col min="5429" max="5429" width="5.75" style="16" customWidth="1"/>
    <col min="5430" max="5430" width="5.5" style="16" customWidth="1"/>
    <col min="5431" max="5432" width="5" style="16" customWidth="1"/>
    <col min="5433" max="5433" width="12.875" style="16" customWidth="1"/>
    <col min="5434" max="5443" width="5" style="16" customWidth="1"/>
    <col min="5444" max="5574" width="9" style="16"/>
    <col min="5575" max="5575" width="11.5" style="16" customWidth="1"/>
    <col min="5576" max="5576" width="58.5" style="16" customWidth="1"/>
    <col min="5577" max="5577" width="13.875" style="16" customWidth="1"/>
    <col min="5578" max="5578" width="17.625" style="16" customWidth="1"/>
    <col min="5579" max="5579" width="22" style="16" customWidth="1"/>
    <col min="5580" max="5580" width="18.875" style="16" customWidth="1"/>
    <col min="5581" max="5581" width="9.25" style="16" customWidth="1"/>
    <col min="5582" max="5586" width="5.75" style="16" customWidth="1"/>
    <col min="5587" max="5587" width="17.25" style="16" customWidth="1"/>
    <col min="5588" max="5588" width="9.25" style="16" customWidth="1"/>
    <col min="5589" max="5593" width="5.75" style="16" customWidth="1"/>
    <col min="5594" max="5594" width="8.125" style="16" customWidth="1"/>
    <col min="5595" max="5595" width="15.375" style="16" customWidth="1"/>
    <col min="5596" max="5596" width="9.5" style="16" customWidth="1"/>
    <col min="5597" max="5597" width="8.5" style="16" customWidth="1"/>
    <col min="5598" max="5598" width="8.75" style="16" customWidth="1"/>
    <col min="5599" max="5599" width="6" style="16" customWidth="1"/>
    <col min="5600" max="5600" width="12.375" style="16" customWidth="1"/>
    <col min="5601" max="5601" width="17.625" style="16" customWidth="1"/>
    <col min="5602" max="5606" width="6" style="16" customWidth="1"/>
    <col min="5607" max="5607" width="6.375" style="16" customWidth="1"/>
    <col min="5608" max="5609" width="10.125" style="16" customWidth="1"/>
    <col min="5610" max="5610" width="11.875" style="16" customWidth="1"/>
    <col min="5611" max="5621" width="10.125" style="16" customWidth="1"/>
    <col min="5622" max="5622" width="8.5" style="16" customWidth="1"/>
    <col min="5623" max="5623" width="12.875" style="16" customWidth="1"/>
    <col min="5624" max="5624" width="10.375" style="16" customWidth="1"/>
    <col min="5625" max="5625" width="6" style="16" customWidth="1"/>
    <col min="5626" max="5626" width="9.125" style="16" customWidth="1"/>
    <col min="5627" max="5627" width="6" style="16" customWidth="1"/>
    <col min="5628" max="5628" width="7.25" style="16" customWidth="1"/>
    <col min="5629" max="5629" width="19.25" style="16" customWidth="1"/>
    <col min="5630" max="5634" width="6" style="16" customWidth="1"/>
    <col min="5635" max="5635" width="6.25" style="16" customWidth="1"/>
    <col min="5636" max="5636" width="8.5" style="16" customWidth="1"/>
    <col min="5637" max="5637" width="10.625" style="16" customWidth="1"/>
    <col min="5638" max="5638" width="9" style="16" customWidth="1"/>
    <col min="5639" max="5639" width="6" style="16" customWidth="1"/>
    <col min="5640" max="5640" width="8.25" style="16" customWidth="1"/>
    <col min="5641" max="5641" width="6" style="16" customWidth="1"/>
    <col min="5642" max="5642" width="7.625" style="16" customWidth="1"/>
    <col min="5643" max="5643" width="19.25" style="16" customWidth="1"/>
    <col min="5644" max="5648" width="6" style="16" customWidth="1"/>
    <col min="5649" max="5649" width="6.25" style="16" customWidth="1"/>
    <col min="5650" max="5650" width="9.875" style="16" customWidth="1"/>
    <col min="5651" max="5651" width="12" style="16" customWidth="1"/>
    <col min="5652" max="5652" width="14.875" style="16" customWidth="1"/>
    <col min="5653" max="5653" width="6" style="16" customWidth="1"/>
    <col min="5654" max="5654" width="12.625" style="16" customWidth="1"/>
    <col min="5655" max="5656" width="6" style="16" customWidth="1"/>
    <col min="5657" max="5657" width="19.25" style="16" customWidth="1"/>
    <col min="5658" max="5662" width="6" style="16" customWidth="1"/>
    <col min="5663" max="5663" width="6.25" style="16" customWidth="1"/>
    <col min="5664" max="5664" width="18.75" style="16" customWidth="1"/>
    <col min="5665" max="5665" width="11.75" style="16" customWidth="1"/>
    <col min="5666" max="5666" width="9.625" style="16" customWidth="1"/>
    <col min="5667" max="5667" width="8" style="16" customWidth="1"/>
    <col min="5668" max="5668" width="9.125" style="16" customWidth="1"/>
    <col min="5669" max="5669" width="6" style="16" customWidth="1"/>
    <col min="5670" max="5670" width="10.75" style="16" customWidth="1"/>
    <col min="5671" max="5671" width="17.5" style="16" customWidth="1"/>
    <col min="5672" max="5675" width="6" style="16" customWidth="1"/>
    <col min="5676" max="5676" width="6.875" style="16" customWidth="1"/>
    <col min="5677" max="5677" width="5.75" style="16" customWidth="1"/>
    <col min="5678" max="5678" width="16.625" style="16" customWidth="1"/>
    <col min="5679" max="5679" width="4.125" style="16" customWidth="1"/>
    <col min="5680" max="5680" width="3.75" style="16" customWidth="1"/>
    <col min="5681" max="5681" width="3.875" style="16" customWidth="1"/>
    <col min="5682" max="5682" width="4.5" style="16" customWidth="1"/>
    <col min="5683" max="5683" width="5" style="16" customWidth="1"/>
    <col min="5684" max="5684" width="5.5" style="16" customWidth="1"/>
    <col min="5685" max="5685" width="5.75" style="16" customWidth="1"/>
    <col min="5686" max="5686" width="5.5" style="16" customWidth="1"/>
    <col min="5687" max="5688" width="5" style="16" customWidth="1"/>
    <col min="5689" max="5689" width="12.875" style="16" customWidth="1"/>
    <col min="5690" max="5699" width="5" style="16" customWidth="1"/>
    <col min="5700" max="5830" width="9" style="16"/>
    <col min="5831" max="5831" width="11.5" style="16" customWidth="1"/>
    <col min="5832" max="5832" width="58.5" style="16" customWidth="1"/>
    <col min="5833" max="5833" width="13.875" style="16" customWidth="1"/>
    <col min="5834" max="5834" width="17.625" style="16" customWidth="1"/>
    <col min="5835" max="5835" width="22" style="16" customWidth="1"/>
    <col min="5836" max="5836" width="18.875" style="16" customWidth="1"/>
    <col min="5837" max="5837" width="9.25" style="16" customWidth="1"/>
    <col min="5838" max="5842" width="5.75" style="16" customWidth="1"/>
    <col min="5843" max="5843" width="17.25" style="16" customWidth="1"/>
    <col min="5844" max="5844" width="9.25" style="16" customWidth="1"/>
    <col min="5845" max="5849" width="5.75" style="16" customWidth="1"/>
    <col min="5850" max="5850" width="8.125" style="16" customWidth="1"/>
    <col min="5851" max="5851" width="15.375" style="16" customWidth="1"/>
    <col min="5852" max="5852" width="9.5" style="16" customWidth="1"/>
    <col min="5853" max="5853" width="8.5" style="16" customWidth="1"/>
    <col min="5854" max="5854" width="8.75" style="16" customWidth="1"/>
    <col min="5855" max="5855" width="6" style="16" customWidth="1"/>
    <col min="5856" max="5856" width="12.375" style="16" customWidth="1"/>
    <col min="5857" max="5857" width="17.625" style="16" customWidth="1"/>
    <col min="5858" max="5862" width="6" style="16" customWidth="1"/>
    <col min="5863" max="5863" width="6.375" style="16" customWidth="1"/>
    <col min="5864" max="5865" width="10.125" style="16" customWidth="1"/>
    <col min="5866" max="5866" width="11.875" style="16" customWidth="1"/>
    <col min="5867" max="5877" width="10.125" style="16" customWidth="1"/>
    <col min="5878" max="5878" width="8.5" style="16" customWidth="1"/>
    <col min="5879" max="5879" width="12.875" style="16" customWidth="1"/>
    <col min="5880" max="5880" width="10.375" style="16" customWidth="1"/>
    <col min="5881" max="5881" width="6" style="16" customWidth="1"/>
    <col min="5882" max="5882" width="9.125" style="16" customWidth="1"/>
    <col min="5883" max="5883" width="6" style="16" customWidth="1"/>
    <col min="5884" max="5884" width="7.25" style="16" customWidth="1"/>
    <col min="5885" max="5885" width="19.25" style="16" customWidth="1"/>
    <col min="5886" max="5890" width="6" style="16" customWidth="1"/>
    <col min="5891" max="5891" width="6.25" style="16" customWidth="1"/>
    <col min="5892" max="5892" width="8.5" style="16" customWidth="1"/>
    <col min="5893" max="5893" width="10.625" style="16" customWidth="1"/>
    <col min="5894" max="5894" width="9" style="16" customWidth="1"/>
    <col min="5895" max="5895" width="6" style="16" customWidth="1"/>
    <col min="5896" max="5896" width="8.25" style="16" customWidth="1"/>
    <col min="5897" max="5897" width="6" style="16" customWidth="1"/>
    <col min="5898" max="5898" width="7.625" style="16" customWidth="1"/>
    <col min="5899" max="5899" width="19.25" style="16" customWidth="1"/>
    <col min="5900" max="5904" width="6" style="16" customWidth="1"/>
    <col min="5905" max="5905" width="6.25" style="16" customWidth="1"/>
    <col min="5906" max="5906" width="9.875" style="16" customWidth="1"/>
    <col min="5907" max="5907" width="12" style="16" customWidth="1"/>
    <col min="5908" max="5908" width="14.875" style="16" customWidth="1"/>
    <col min="5909" max="5909" width="6" style="16" customWidth="1"/>
    <col min="5910" max="5910" width="12.625" style="16" customWidth="1"/>
    <col min="5911" max="5912" width="6" style="16" customWidth="1"/>
    <col min="5913" max="5913" width="19.25" style="16" customWidth="1"/>
    <col min="5914" max="5918" width="6" style="16" customWidth="1"/>
    <col min="5919" max="5919" width="6.25" style="16" customWidth="1"/>
    <col min="5920" max="5920" width="18.75" style="16" customWidth="1"/>
    <col min="5921" max="5921" width="11.75" style="16" customWidth="1"/>
    <col min="5922" max="5922" width="9.625" style="16" customWidth="1"/>
    <col min="5923" max="5923" width="8" style="16" customWidth="1"/>
    <col min="5924" max="5924" width="9.125" style="16" customWidth="1"/>
    <col min="5925" max="5925" width="6" style="16" customWidth="1"/>
    <col min="5926" max="5926" width="10.75" style="16" customWidth="1"/>
    <col min="5927" max="5927" width="17.5" style="16" customWidth="1"/>
    <col min="5928" max="5931" width="6" style="16" customWidth="1"/>
    <col min="5932" max="5932" width="6.875" style="16" customWidth="1"/>
    <col min="5933" max="5933" width="5.75" style="16" customWidth="1"/>
    <col min="5934" max="5934" width="16.625" style="16" customWidth="1"/>
    <col min="5935" max="5935" width="4.125" style="16" customWidth="1"/>
    <col min="5936" max="5936" width="3.75" style="16" customWidth="1"/>
    <col min="5937" max="5937" width="3.875" style="16" customWidth="1"/>
    <col min="5938" max="5938" width="4.5" style="16" customWidth="1"/>
    <col min="5939" max="5939" width="5" style="16" customWidth="1"/>
    <col min="5940" max="5940" width="5.5" style="16" customWidth="1"/>
    <col min="5941" max="5941" width="5.75" style="16" customWidth="1"/>
    <col min="5942" max="5942" width="5.5" style="16" customWidth="1"/>
    <col min="5943" max="5944" width="5" style="16" customWidth="1"/>
    <col min="5945" max="5945" width="12.875" style="16" customWidth="1"/>
    <col min="5946" max="5955" width="5" style="16" customWidth="1"/>
    <col min="5956" max="6086" width="9" style="16"/>
    <col min="6087" max="6087" width="11.5" style="16" customWidth="1"/>
    <col min="6088" max="6088" width="58.5" style="16" customWidth="1"/>
    <col min="6089" max="6089" width="13.875" style="16" customWidth="1"/>
    <col min="6090" max="6090" width="17.625" style="16" customWidth="1"/>
    <col min="6091" max="6091" width="22" style="16" customWidth="1"/>
    <col min="6092" max="6092" width="18.875" style="16" customWidth="1"/>
    <col min="6093" max="6093" width="9.25" style="16" customWidth="1"/>
    <col min="6094" max="6098" width="5.75" style="16" customWidth="1"/>
    <col min="6099" max="6099" width="17.25" style="16" customWidth="1"/>
    <col min="6100" max="6100" width="9.25" style="16" customWidth="1"/>
    <col min="6101" max="6105" width="5.75" style="16" customWidth="1"/>
    <col min="6106" max="6106" width="8.125" style="16" customWidth="1"/>
    <col min="6107" max="6107" width="15.375" style="16" customWidth="1"/>
    <col min="6108" max="6108" width="9.5" style="16" customWidth="1"/>
    <col min="6109" max="6109" width="8.5" style="16" customWidth="1"/>
    <col min="6110" max="6110" width="8.75" style="16" customWidth="1"/>
    <col min="6111" max="6111" width="6" style="16" customWidth="1"/>
    <col min="6112" max="6112" width="12.375" style="16" customWidth="1"/>
    <col min="6113" max="6113" width="17.625" style="16" customWidth="1"/>
    <col min="6114" max="6118" width="6" style="16" customWidth="1"/>
    <col min="6119" max="6119" width="6.375" style="16" customWidth="1"/>
    <col min="6120" max="6121" width="10.125" style="16" customWidth="1"/>
    <col min="6122" max="6122" width="11.875" style="16" customWidth="1"/>
    <col min="6123" max="6133" width="10.125" style="16" customWidth="1"/>
    <col min="6134" max="6134" width="8.5" style="16" customWidth="1"/>
    <col min="6135" max="6135" width="12.875" style="16" customWidth="1"/>
    <col min="6136" max="6136" width="10.375" style="16" customWidth="1"/>
    <col min="6137" max="6137" width="6" style="16" customWidth="1"/>
    <col min="6138" max="6138" width="9.125" style="16" customWidth="1"/>
    <col min="6139" max="6139" width="6" style="16" customWidth="1"/>
    <col min="6140" max="6140" width="7.25" style="16" customWidth="1"/>
    <col min="6141" max="6141" width="19.25" style="16" customWidth="1"/>
    <col min="6142" max="6146" width="6" style="16" customWidth="1"/>
    <col min="6147" max="6147" width="6.25" style="16" customWidth="1"/>
    <col min="6148" max="6148" width="8.5" style="16" customWidth="1"/>
    <col min="6149" max="6149" width="10.625" style="16" customWidth="1"/>
    <col min="6150" max="6150" width="9" style="16" customWidth="1"/>
    <col min="6151" max="6151" width="6" style="16" customWidth="1"/>
    <col min="6152" max="6152" width="8.25" style="16" customWidth="1"/>
    <col min="6153" max="6153" width="6" style="16" customWidth="1"/>
    <col min="6154" max="6154" width="7.625" style="16" customWidth="1"/>
    <col min="6155" max="6155" width="19.25" style="16" customWidth="1"/>
    <col min="6156" max="6160" width="6" style="16" customWidth="1"/>
    <col min="6161" max="6161" width="6.25" style="16" customWidth="1"/>
    <col min="6162" max="6162" width="9.875" style="16" customWidth="1"/>
    <col min="6163" max="6163" width="12" style="16" customWidth="1"/>
    <col min="6164" max="6164" width="14.875" style="16" customWidth="1"/>
    <col min="6165" max="6165" width="6" style="16" customWidth="1"/>
    <col min="6166" max="6166" width="12.625" style="16" customWidth="1"/>
    <col min="6167" max="6168" width="6" style="16" customWidth="1"/>
    <col min="6169" max="6169" width="19.25" style="16" customWidth="1"/>
    <col min="6170" max="6174" width="6" style="16" customWidth="1"/>
    <col min="6175" max="6175" width="6.25" style="16" customWidth="1"/>
    <col min="6176" max="6176" width="18.75" style="16" customWidth="1"/>
    <col min="6177" max="6177" width="11.75" style="16" customWidth="1"/>
    <col min="6178" max="6178" width="9.625" style="16" customWidth="1"/>
    <col min="6179" max="6179" width="8" style="16" customWidth="1"/>
    <col min="6180" max="6180" width="9.125" style="16" customWidth="1"/>
    <col min="6181" max="6181" width="6" style="16" customWidth="1"/>
    <col min="6182" max="6182" width="10.75" style="16" customWidth="1"/>
    <col min="6183" max="6183" width="17.5" style="16" customWidth="1"/>
    <col min="6184" max="6187" width="6" style="16" customWidth="1"/>
    <col min="6188" max="6188" width="6.875" style="16" customWidth="1"/>
    <col min="6189" max="6189" width="5.75" style="16" customWidth="1"/>
    <col min="6190" max="6190" width="16.625" style="16" customWidth="1"/>
    <col min="6191" max="6191" width="4.125" style="16" customWidth="1"/>
    <col min="6192" max="6192" width="3.75" style="16" customWidth="1"/>
    <col min="6193" max="6193" width="3.875" style="16" customWidth="1"/>
    <col min="6194" max="6194" width="4.5" style="16" customWidth="1"/>
    <col min="6195" max="6195" width="5" style="16" customWidth="1"/>
    <col min="6196" max="6196" width="5.5" style="16" customWidth="1"/>
    <col min="6197" max="6197" width="5.75" style="16" customWidth="1"/>
    <col min="6198" max="6198" width="5.5" style="16" customWidth="1"/>
    <col min="6199" max="6200" width="5" style="16" customWidth="1"/>
    <col min="6201" max="6201" width="12.875" style="16" customWidth="1"/>
    <col min="6202" max="6211" width="5" style="16" customWidth="1"/>
    <col min="6212" max="6342" width="9" style="16"/>
    <col min="6343" max="6343" width="11.5" style="16" customWidth="1"/>
    <col min="6344" max="6344" width="58.5" style="16" customWidth="1"/>
    <col min="6345" max="6345" width="13.875" style="16" customWidth="1"/>
    <col min="6346" max="6346" width="17.625" style="16" customWidth="1"/>
    <col min="6347" max="6347" width="22" style="16" customWidth="1"/>
    <col min="6348" max="6348" width="18.875" style="16" customWidth="1"/>
    <col min="6349" max="6349" width="9.25" style="16" customWidth="1"/>
    <col min="6350" max="6354" width="5.75" style="16" customWidth="1"/>
    <col min="6355" max="6355" width="17.25" style="16" customWidth="1"/>
    <col min="6356" max="6356" width="9.25" style="16" customWidth="1"/>
    <col min="6357" max="6361" width="5.75" style="16" customWidth="1"/>
    <col min="6362" max="6362" width="8.125" style="16" customWidth="1"/>
    <col min="6363" max="6363" width="15.375" style="16" customWidth="1"/>
    <col min="6364" max="6364" width="9.5" style="16" customWidth="1"/>
    <col min="6365" max="6365" width="8.5" style="16" customWidth="1"/>
    <col min="6366" max="6366" width="8.75" style="16" customWidth="1"/>
    <col min="6367" max="6367" width="6" style="16" customWidth="1"/>
    <col min="6368" max="6368" width="12.375" style="16" customWidth="1"/>
    <col min="6369" max="6369" width="17.625" style="16" customWidth="1"/>
    <col min="6370" max="6374" width="6" style="16" customWidth="1"/>
    <col min="6375" max="6375" width="6.375" style="16" customWidth="1"/>
    <col min="6376" max="6377" width="10.125" style="16" customWidth="1"/>
    <col min="6378" max="6378" width="11.875" style="16" customWidth="1"/>
    <col min="6379" max="6389" width="10.125" style="16" customWidth="1"/>
    <col min="6390" max="6390" width="8.5" style="16" customWidth="1"/>
    <col min="6391" max="6391" width="12.875" style="16" customWidth="1"/>
    <col min="6392" max="6392" width="10.375" style="16" customWidth="1"/>
    <col min="6393" max="6393" width="6" style="16" customWidth="1"/>
    <col min="6394" max="6394" width="9.125" style="16" customWidth="1"/>
    <col min="6395" max="6395" width="6" style="16" customWidth="1"/>
    <col min="6396" max="6396" width="7.25" style="16" customWidth="1"/>
    <col min="6397" max="6397" width="19.25" style="16" customWidth="1"/>
    <col min="6398" max="6402" width="6" style="16" customWidth="1"/>
    <col min="6403" max="6403" width="6.25" style="16" customWidth="1"/>
    <col min="6404" max="6404" width="8.5" style="16" customWidth="1"/>
    <col min="6405" max="6405" width="10.625" style="16" customWidth="1"/>
    <col min="6406" max="6406" width="9" style="16" customWidth="1"/>
    <col min="6407" max="6407" width="6" style="16" customWidth="1"/>
    <col min="6408" max="6408" width="8.25" style="16" customWidth="1"/>
    <col min="6409" max="6409" width="6" style="16" customWidth="1"/>
    <col min="6410" max="6410" width="7.625" style="16" customWidth="1"/>
    <col min="6411" max="6411" width="19.25" style="16" customWidth="1"/>
    <col min="6412" max="6416" width="6" style="16" customWidth="1"/>
    <col min="6417" max="6417" width="6.25" style="16" customWidth="1"/>
    <col min="6418" max="6418" width="9.875" style="16" customWidth="1"/>
    <col min="6419" max="6419" width="12" style="16" customWidth="1"/>
    <col min="6420" max="6420" width="14.875" style="16" customWidth="1"/>
    <col min="6421" max="6421" width="6" style="16" customWidth="1"/>
    <col min="6422" max="6422" width="12.625" style="16" customWidth="1"/>
    <col min="6423" max="6424" width="6" style="16" customWidth="1"/>
    <col min="6425" max="6425" width="19.25" style="16" customWidth="1"/>
    <col min="6426" max="6430" width="6" style="16" customWidth="1"/>
    <col min="6431" max="6431" width="6.25" style="16" customWidth="1"/>
    <col min="6432" max="6432" width="18.75" style="16" customWidth="1"/>
    <col min="6433" max="6433" width="11.75" style="16" customWidth="1"/>
    <col min="6434" max="6434" width="9.625" style="16" customWidth="1"/>
    <col min="6435" max="6435" width="8" style="16" customWidth="1"/>
    <col min="6436" max="6436" width="9.125" style="16" customWidth="1"/>
    <col min="6437" max="6437" width="6" style="16" customWidth="1"/>
    <col min="6438" max="6438" width="10.75" style="16" customWidth="1"/>
    <col min="6439" max="6439" width="17.5" style="16" customWidth="1"/>
    <col min="6440" max="6443" width="6" style="16" customWidth="1"/>
    <col min="6444" max="6444" width="6.875" style="16" customWidth="1"/>
    <col min="6445" max="6445" width="5.75" style="16" customWidth="1"/>
    <col min="6446" max="6446" width="16.625" style="16" customWidth="1"/>
    <col min="6447" max="6447" width="4.125" style="16" customWidth="1"/>
    <col min="6448" max="6448" width="3.75" style="16" customWidth="1"/>
    <col min="6449" max="6449" width="3.875" style="16" customWidth="1"/>
    <col min="6450" max="6450" width="4.5" style="16" customWidth="1"/>
    <col min="6451" max="6451" width="5" style="16" customWidth="1"/>
    <col min="6452" max="6452" width="5.5" style="16" customWidth="1"/>
    <col min="6453" max="6453" width="5.75" style="16" customWidth="1"/>
    <col min="6454" max="6454" width="5.5" style="16" customWidth="1"/>
    <col min="6455" max="6456" width="5" style="16" customWidth="1"/>
    <col min="6457" max="6457" width="12.875" style="16" customWidth="1"/>
    <col min="6458" max="6467" width="5" style="16" customWidth="1"/>
    <col min="6468" max="6598" width="9" style="16"/>
    <col min="6599" max="6599" width="11.5" style="16" customWidth="1"/>
    <col min="6600" max="6600" width="58.5" style="16" customWidth="1"/>
    <col min="6601" max="6601" width="13.875" style="16" customWidth="1"/>
    <col min="6602" max="6602" width="17.625" style="16" customWidth="1"/>
    <col min="6603" max="6603" width="22" style="16" customWidth="1"/>
    <col min="6604" max="6604" width="18.875" style="16" customWidth="1"/>
    <col min="6605" max="6605" width="9.25" style="16" customWidth="1"/>
    <col min="6606" max="6610" width="5.75" style="16" customWidth="1"/>
    <col min="6611" max="6611" width="17.25" style="16" customWidth="1"/>
    <col min="6612" max="6612" width="9.25" style="16" customWidth="1"/>
    <col min="6613" max="6617" width="5.75" style="16" customWidth="1"/>
    <col min="6618" max="6618" width="8.125" style="16" customWidth="1"/>
    <col min="6619" max="6619" width="15.375" style="16" customWidth="1"/>
    <col min="6620" max="6620" width="9.5" style="16" customWidth="1"/>
    <col min="6621" max="6621" width="8.5" style="16" customWidth="1"/>
    <col min="6622" max="6622" width="8.75" style="16" customWidth="1"/>
    <col min="6623" max="6623" width="6" style="16" customWidth="1"/>
    <col min="6624" max="6624" width="12.375" style="16" customWidth="1"/>
    <col min="6625" max="6625" width="17.625" style="16" customWidth="1"/>
    <col min="6626" max="6630" width="6" style="16" customWidth="1"/>
    <col min="6631" max="6631" width="6.375" style="16" customWidth="1"/>
    <col min="6632" max="6633" width="10.125" style="16" customWidth="1"/>
    <col min="6634" max="6634" width="11.875" style="16" customWidth="1"/>
    <col min="6635" max="6645" width="10.125" style="16" customWidth="1"/>
    <col min="6646" max="6646" width="8.5" style="16" customWidth="1"/>
    <col min="6647" max="6647" width="12.875" style="16" customWidth="1"/>
    <col min="6648" max="6648" width="10.375" style="16" customWidth="1"/>
    <col min="6649" max="6649" width="6" style="16" customWidth="1"/>
    <col min="6650" max="6650" width="9.125" style="16" customWidth="1"/>
    <col min="6651" max="6651" width="6" style="16" customWidth="1"/>
    <col min="6652" max="6652" width="7.25" style="16" customWidth="1"/>
    <col min="6653" max="6653" width="19.25" style="16" customWidth="1"/>
    <col min="6654" max="6658" width="6" style="16" customWidth="1"/>
    <col min="6659" max="6659" width="6.25" style="16" customWidth="1"/>
    <col min="6660" max="6660" width="8.5" style="16" customWidth="1"/>
    <col min="6661" max="6661" width="10.625" style="16" customWidth="1"/>
    <col min="6662" max="6662" width="9" style="16" customWidth="1"/>
    <col min="6663" max="6663" width="6" style="16" customWidth="1"/>
    <col min="6664" max="6664" width="8.25" style="16" customWidth="1"/>
    <col min="6665" max="6665" width="6" style="16" customWidth="1"/>
    <col min="6666" max="6666" width="7.625" style="16" customWidth="1"/>
    <col min="6667" max="6667" width="19.25" style="16" customWidth="1"/>
    <col min="6668" max="6672" width="6" style="16" customWidth="1"/>
    <col min="6673" max="6673" width="6.25" style="16" customWidth="1"/>
    <col min="6674" max="6674" width="9.875" style="16" customWidth="1"/>
    <col min="6675" max="6675" width="12" style="16" customWidth="1"/>
    <col min="6676" max="6676" width="14.875" style="16" customWidth="1"/>
    <col min="6677" max="6677" width="6" style="16" customWidth="1"/>
    <col min="6678" max="6678" width="12.625" style="16" customWidth="1"/>
    <col min="6679" max="6680" width="6" style="16" customWidth="1"/>
    <col min="6681" max="6681" width="19.25" style="16" customWidth="1"/>
    <col min="6682" max="6686" width="6" style="16" customWidth="1"/>
    <col min="6687" max="6687" width="6.25" style="16" customWidth="1"/>
    <col min="6688" max="6688" width="18.75" style="16" customWidth="1"/>
    <col min="6689" max="6689" width="11.75" style="16" customWidth="1"/>
    <col min="6690" max="6690" width="9.625" style="16" customWidth="1"/>
    <col min="6691" max="6691" width="8" style="16" customWidth="1"/>
    <col min="6692" max="6692" width="9.125" style="16" customWidth="1"/>
    <col min="6693" max="6693" width="6" style="16" customWidth="1"/>
    <col min="6694" max="6694" width="10.75" style="16" customWidth="1"/>
    <col min="6695" max="6695" width="17.5" style="16" customWidth="1"/>
    <col min="6696" max="6699" width="6" style="16" customWidth="1"/>
    <col min="6700" max="6700" width="6.875" style="16" customWidth="1"/>
    <col min="6701" max="6701" width="5.75" style="16" customWidth="1"/>
    <col min="6702" max="6702" width="16.625" style="16" customWidth="1"/>
    <col min="6703" max="6703" width="4.125" style="16" customWidth="1"/>
    <col min="6704" max="6704" width="3.75" style="16" customWidth="1"/>
    <col min="6705" max="6705" width="3.875" style="16" customWidth="1"/>
    <col min="6706" max="6706" width="4.5" style="16" customWidth="1"/>
    <col min="6707" max="6707" width="5" style="16" customWidth="1"/>
    <col min="6708" max="6708" width="5.5" style="16" customWidth="1"/>
    <col min="6709" max="6709" width="5.75" style="16" customWidth="1"/>
    <col min="6710" max="6710" width="5.5" style="16" customWidth="1"/>
    <col min="6711" max="6712" width="5" style="16" customWidth="1"/>
    <col min="6713" max="6713" width="12.875" style="16" customWidth="1"/>
    <col min="6714" max="6723" width="5" style="16" customWidth="1"/>
    <col min="6724" max="6854" width="9" style="16"/>
    <col min="6855" max="6855" width="11.5" style="16" customWidth="1"/>
    <col min="6856" max="6856" width="58.5" style="16" customWidth="1"/>
    <col min="6857" max="6857" width="13.875" style="16" customWidth="1"/>
    <col min="6858" max="6858" width="17.625" style="16" customWidth="1"/>
    <col min="6859" max="6859" width="22" style="16" customWidth="1"/>
    <col min="6860" max="6860" width="18.875" style="16" customWidth="1"/>
    <col min="6861" max="6861" width="9.25" style="16" customWidth="1"/>
    <col min="6862" max="6866" width="5.75" style="16" customWidth="1"/>
    <col min="6867" max="6867" width="17.25" style="16" customWidth="1"/>
    <col min="6868" max="6868" width="9.25" style="16" customWidth="1"/>
    <col min="6869" max="6873" width="5.75" style="16" customWidth="1"/>
    <col min="6874" max="6874" width="8.125" style="16" customWidth="1"/>
    <col min="6875" max="6875" width="15.375" style="16" customWidth="1"/>
    <col min="6876" max="6876" width="9.5" style="16" customWidth="1"/>
    <col min="6877" max="6877" width="8.5" style="16" customWidth="1"/>
    <col min="6878" max="6878" width="8.75" style="16" customWidth="1"/>
    <col min="6879" max="6879" width="6" style="16" customWidth="1"/>
    <col min="6880" max="6880" width="12.375" style="16" customWidth="1"/>
    <col min="6881" max="6881" width="17.625" style="16" customWidth="1"/>
    <col min="6882" max="6886" width="6" style="16" customWidth="1"/>
    <col min="6887" max="6887" width="6.375" style="16" customWidth="1"/>
    <col min="6888" max="6889" width="10.125" style="16" customWidth="1"/>
    <col min="6890" max="6890" width="11.875" style="16" customWidth="1"/>
    <col min="6891" max="6901" width="10.125" style="16" customWidth="1"/>
    <col min="6902" max="6902" width="8.5" style="16" customWidth="1"/>
    <col min="6903" max="6903" width="12.875" style="16" customWidth="1"/>
    <col min="6904" max="6904" width="10.375" style="16" customWidth="1"/>
    <col min="6905" max="6905" width="6" style="16" customWidth="1"/>
    <col min="6906" max="6906" width="9.125" style="16" customWidth="1"/>
    <col min="6907" max="6907" width="6" style="16" customWidth="1"/>
    <col min="6908" max="6908" width="7.25" style="16" customWidth="1"/>
    <col min="6909" max="6909" width="19.25" style="16" customWidth="1"/>
    <col min="6910" max="6914" width="6" style="16" customWidth="1"/>
    <col min="6915" max="6915" width="6.25" style="16" customWidth="1"/>
    <col min="6916" max="6916" width="8.5" style="16" customWidth="1"/>
    <col min="6917" max="6917" width="10.625" style="16" customWidth="1"/>
    <col min="6918" max="6918" width="9" style="16" customWidth="1"/>
    <col min="6919" max="6919" width="6" style="16" customWidth="1"/>
    <col min="6920" max="6920" width="8.25" style="16" customWidth="1"/>
    <col min="6921" max="6921" width="6" style="16" customWidth="1"/>
    <col min="6922" max="6922" width="7.625" style="16" customWidth="1"/>
    <col min="6923" max="6923" width="19.25" style="16" customWidth="1"/>
    <col min="6924" max="6928" width="6" style="16" customWidth="1"/>
    <col min="6929" max="6929" width="6.25" style="16" customWidth="1"/>
    <col min="6930" max="6930" width="9.875" style="16" customWidth="1"/>
    <col min="6931" max="6931" width="12" style="16" customWidth="1"/>
    <col min="6932" max="6932" width="14.875" style="16" customWidth="1"/>
    <col min="6933" max="6933" width="6" style="16" customWidth="1"/>
    <col min="6934" max="6934" width="12.625" style="16" customWidth="1"/>
    <col min="6935" max="6936" width="6" style="16" customWidth="1"/>
    <col min="6937" max="6937" width="19.25" style="16" customWidth="1"/>
    <col min="6938" max="6942" width="6" style="16" customWidth="1"/>
    <col min="6943" max="6943" width="6.25" style="16" customWidth="1"/>
    <col min="6944" max="6944" width="18.75" style="16" customWidth="1"/>
    <col min="6945" max="6945" width="11.75" style="16" customWidth="1"/>
    <col min="6946" max="6946" width="9.625" style="16" customWidth="1"/>
    <col min="6947" max="6947" width="8" style="16" customWidth="1"/>
    <col min="6948" max="6948" width="9.125" style="16" customWidth="1"/>
    <col min="6949" max="6949" width="6" style="16" customWidth="1"/>
    <col min="6950" max="6950" width="10.75" style="16" customWidth="1"/>
    <col min="6951" max="6951" width="17.5" style="16" customWidth="1"/>
    <col min="6952" max="6955" width="6" style="16" customWidth="1"/>
    <col min="6956" max="6956" width="6.875" style="16" customWidth="1"/>
    <col min="6957" max="6957" width="5.75" style="16" customWidth="1"/>
    <col min="6958" max="6958" width="16.625" style="16" customWidth="1"/>
    <col min="6959" max="6959" width="4.125" style="16" customWidth="1"/>
    <col min="6960" max="6960" width="3.75" style="16" customWidth="1"/>
    <col min="6961" max="6961" width="3.875" style="16" customWidth="1"/>
    <col min="6962" max="6962" width="4.5" style="16" customWidth="1"/>
    <col min="6963" max="6963" width="5" style="16" customWidth="1"/>
    <col min="6964" max="6964" width="5.5" style="16" customWidth="1"/>
    <col min="6965" max="6965" width="5.75" style="16" customWidth="1"/>
    <col min="6966" max="6966" width="5.5" style="16" customWidth="1"/>
    <col min="6967" max="6968" width="5" style="16" customWidth="1"/>
    <col min="6969" max="6969" width="12.875" style="16" customWidth="1"/>
    <col min="6970" max="6979" width="5" style="16" customWidth="1"/>
    <col min="6980" max="7110" width="9" style="16"/>
    <col min="7111" max="7111" width="11.5" style="16" customWidth="1"/>
    <col min="7112" max="7112" width="58.5" style="16" customWidth="1"/>
    <col min="7113" max="7113" width="13.875" style="16" customWidth="1"/>
    <col min="7114" max="7114" width="17.625" style="16" customWidth="1"/>
    <col min="7115" max="7115" width="22" style="16" customWidth="1"/>
    <col min="7116" max="7116" width="18.875" style="16" customWidth="1"/>
    <col min="7117" max="7117" width="9.25" style="16" customWidth="1"/>
    <col min="7118" max="7122" width="5.75" style="16" customWidth="1"/>
    <col min="7123" max="7123" width="17.25" style="16" customWidth="1"/>
    <col min="7124" max="7124" width="9.25" style="16" customWidth="1"/>
    <col min="7125" max="7129" width="5.75" style="16" customWidth="1"/>
    <col min="7130" max="7130" width="8.125" style="16" customWidth="1"/>
    <col min="7131" max="7131" width="15.375" style="16" customWidth="1"/>
    <col min="7132" max="7132" width="9.5" style="16" customWidth="1"/>
    <col min="7133" max="7133" width="8.5" style="16" customWidth="1"/>
    <col min="7134" max="7134" width="8.75" style="16" customWidth="1"/>
    <col min="7135" max="7135" width="6" style="16" customWidth="1"/>
    <col min="7136" max="7136" width="12.375" style="16" customWidth="1"/>
    <col min="7137" max="7137" width="17.625" style="16" customWidth="1"/>
    <col min="7138" max="7142" width="6" style="16" customWidth="1"/>
    <col min="7143" max="7143" width="6.375" style="16" customWidth="1"/>
    <col min="7144" max="7145" width="10.125" style="16" customWidth="1"/>
    <col min="7146" max="7146" width="11.875" style="16" customWidth="1"/>
    <col min="7147" max="7157" width="10.125" style="16" customWidth="1"/>
    <col min="7158" max="7158" width="8.5" style="16" customWidth="1"/>
    <col min="7159" max="7159" width="12.875" style="16" customWidth="1"/>
    <col min="7160" max="7160" width="10.375" style="16" customWidth="1"/>
    <col min="7161" max="7161" width="6" style="16" customWidth="1"/>
    <col min="7162" max="7162" width="9.125" style="16" customWidth="1"/>
    <col min="7163" max="7163" width="6" style="16" customWidth="1"/>
    <col min="7164" max="7164" width="7.25" style="16" customWidth="1"/>
    <col min="7165" max="7165" width="19.25" style="16" customWidth="1"/>
    <col min="7166" max="7170" width="6" style="16" customWidth="1"/>
    <col min="7171" max="7171" width="6.25" style="16" customWidth="1"/>
    <col min="7172" max="7172" width="8.5" style="16" customWidth="1"/>
    <col min="7173" max="7173" width="10.625" style="16" customWidth="1"/>
    <col min="7174" max="7174" width="9" style="16" customWidth="1"/>
    <col min="7175" max="7175" width="6" style="16" customWidth="1"/>
    <col min="7176" max="7176" width="8.25" style="16" customWidth="1"/>
    <col min="7177" max="7177" width="6" style="16" customWidth="1"/>
    <col min="7178" max="7178" width="7.625" style="16" customWidth="1"/>
    <col min="7179" max="7179" width="19.25" style="16" customWidth="1"/>
    <col min="7180" max="7184" width="6" style="16" customWidth="1"/>
    <col min="7185" max="7185" width="6.25" style="16" customWidth="1"/>
    <col min="7186" max="7186" width="9.875" style="16" customWidth="1"/>
    <col min="7187" max="7187" width="12" style="16" customWidth="1"/>
    <col min="7188" max="7188" width="14.875" style="16" customWidth="1"/>
    <col min="7189" max="7189" width="6" style="16" customWidth="1"/>
    <col min="7190" max="7190" width="12.625" style="16" customWidth="1"/>
    <col min="7191" max="7192" width="6" style="16" customWidth="1"/>
    <col min="7193" max="7193" width="19.25" style="16" customWidth="1"/>
    <col min="7194" max="7198" width="6" style="16" customWidth="1"/>
    <col min="7199" max="7199" width="6.25" style="16" customWidth="1"/>
    <col min="7200" max="7200" width="18.75" style="16" customWidth="1"/>
    <col min="7201" max="7201" width="11.75" style="16" customWidth="1"/>
    <col min="7202" max="7202" width="9.625" style="16" customWidth="1"/>
    <col min="7203" max="7203" width="8" style="16" customWidth="1"/>
    <col min="7204" max="7204" width="9.125" style="16" customWidth="1"/>
    <col min="7205" max="7205" width="6" style="16" customWidth="1"/>
    <col min="7206" max="7206" width="10.75" style="16" customWidth="1"/>
    <col min="7207" max="7207" width="17.5" style="16" customWidth="1"/>
    <col min="7208" max="7211" width="6" style="16" customWidth="1"/>
    <col min="7212" max="7212" width="6.875" style="16" customWidth="1"/>
    <col min="7213" max="7213" width="5.75" style="16" customWidth="1"/>
    <col min="7214" max="7214" width="16.625" style="16" customWidth="1"/>
    <col min="7215" max="7215" width="4.125" style="16" customWidth="1"/>
    <col min="7216" max="7216" width="3.75" style="16" customWidth="1"/>
    <col min="7217" max="7217" width="3.875" style="16" customWidth="1"/>
    <col min="7218" max="7218" width="4.5" style="16" customWidth="1"/>
    <col min="7219" max="7219" width="5" style="16" customWidth="1"/>
    <col min="7220" max="7220" width="5.5" style="16" customWidth="1"/>
    <col min="7221" max="7221" width="5.75" style="16" customWidth="1"/>
    <col min="7222" max="7222" width="5.5" style="16" customWidth="1"/>
    <col min="7223" max="7224" width="5" style="16" customWidth="1"/>
    <col min="7225" max="7225" width="12.875" style="16" customWidth="1"/>
    <col min="7226" max="7235" width="5" style="16" customWidth="1"/>
    <col min="7236" max="7366" width="9" style="16"/>
    <col min="7367" max="7367" width="11.5" style="16" customWidth="1"/>
    <col min="7368" max="7368" width="58.5" style="16" customWidth="1"/>
    <col min="7369" max="7369" width="13.875" style="16" customWidth="1"/>
    <col min="7370" max="7370" width="17.625" style="16" customWidth="1"/>
    <col min="7371" max="7371" width="22" style="16" customWidth="1"/>
    <col min="7372" max="7372" width="18.875" style="16" customWidth="1"/>
    <col min="7373" max="7373" width="9.25" style="16" customWidth="1"/>
    <col min="7374" max="7378" width="5.75" style="16" customWidth="1"/>
    <col min="7379" max="7379" width="17.25" style="16" customWidth="1"/>
    <col min="7380" max="7380" width="9.25" style="16" customWidth="1"/>
    <col min="7381" max="7385" width="5.75" style="16" customWidth="1"/>
    <col min="7386" max="7386" width="8.125" style="16" customWidth="1"/>
    <col min="7387" max="7387" width="15.375" style="16" customWidth="1"/>
    <col min="7388" max="7388" width="9.5" style="16" customWidth="1"/>
    <col min="7389" max="7389" width="8.5" style="16" customWidth="1"/>
    <col min="7390" max="7390" width="8.75" style="16" customWidth="1"/>
    <col min="7391" max="7391" width="6" style="16" customWidth="1"/>
    <col min="7392" max="7392" width="12.375" style="16" customWidth="1"/>
    <col min="7393" max="7393" width="17.625" style="16" customWidth="1"/>
    <col min="7394" max="7398" width="6" style="16" customWidth="1"/>
    <col min="7399" max="7399" width="6.375" style="16" customWidth="1"/>
    <col min="7400" max="7401" width="10.125" style="16" customWidth="1"/>
    <col min="7402" max="7402" width="11.875" style="16" customWidth="1"/>
    <col min="7403" max="7413" width="10.125" style="16" customWidth="1"/>
    <col min="7414" max="7414" width="8.5" style="16" customWidth="1"/>
    <col min="7415" max="7415" width="12.875" style="16" customWidth="1"/>
    <col min="7416" max="7416" width="10.375" style="16" customWidth="1"/>
    <col min="7417" max="7417" width="6" style="16" customWidth="1"/>
    <col min="7418" max="7418" width="9.125" style="16" customWidth="1"/>
    <col min="7419" max="7419" width="6" style="16" customWidth="1"/>
    <col min="7420" max="7420" width="7.25" style="16" customWidth="1"/>
    <col min="7421" max="7421" width="19.25" style="16" customWidth="1"/>
    <col min="7422" max="7426" width="6" style="16" customWidth="1"/>
    <col min="7427" max="7427" width="6.25" style="16" customWidth="1"/>
    <col min="7428" max="7428" width="8.5" style="16" customWidth="1"/>
    <col min="7429" max="7429" width="10.625" style="16" customWidth="1"/>
    <col min="7430" max="7430" width="9" style="16" customWidth="1"/>
    <col min="7431" max="7431" width="6" style="16" customWidth="1"/>
    <col min="7432" max="7432" width="8.25" style="16" customWidth="1"/>
    <col min="7433" max="7433" width="6" style="16" customWidth="1"/>
    <col min="7434" max="7434" width="7.625" style="16" customWidth="1"/>
    <col min="7435" max="7435" width="19.25" style="16" customWidth="1"/>
    <col min="7436" max="7440" width="6" style="16" customWidth="1"/>
    <col min="7441" max="7441" width="6.25" style="16" customWidth="1"/>
    <col min="7442" max="7442" width="9.875" style="16" customWidth="1"/>
    <col min="7443" max="7443" width="12" style="16" customWidth="1"/>
    <col min="7444" max="7444" width="14.875" style="16" customWidth="1"/>
    <col min="7445" max="7445" width="6" style="16" customWidth="1"/>
    <col min="7446" max="7446" width="12.625" style="16" customWidth="1"/>
    <col min="7447" max="7448" width="6" style="16" customWidth="1"/>
    <col min="7449" max="7449" width="19.25" style="16" customWidth="1"/>
    <col min="7450" max="7454" width="6" style="16" customWidth="1"/>
    <col min="7455" max="7455" width="6.25" style="16" customWidth="1"/>
    <col min="7456" max="7456" width="18.75" style="16" customWidth="1"/>
    <col min="7457" max="7457" width="11.75" style="16" customWidth="1"/>
    <col min="7458" max="7458" width="9.625" style="16" customWidth="1"/>
    <col min="7459" max="7459" width="8" style="16" customWidth="1"/>
    <col min="7460" max="7460" width="9.125" style="16" customWidth="1"/>
    <col min="7461" max="7461" width="6" style="16" customWidth="1"/>
    <col min="7462" max="7462" width="10.75" style="16" customWidth="1"/>
    <col min="7463" max="7463" width="17.5" style="16" customWidth="1"/>
    <col min="7464" max="7467" width="6" style="16" customWidth="1"/>
    <col min="7468" max="7468" width="6.875" style="16" customWidth="1"/>
    <col min="7469" max="7469" width="5.75" style="16" customWidth="1"/>
    <col min="7470" max="7470" width="16.625" style="16" customWidth="1"/>
    <col min="7471" max="7471" width="4.125" style="16" customWidth="1"/>
    <col min="7472" max="7472" width="3.75" style="16" customWidth="1"/>
    <col min="7473" max="7473" width="3.875" style="16" customWidth="1"/>
    <col min="7474" max="7474" width="4.5" style="16" customWidth="1"/>
    <col min="7475" max="7475" width="5" style="16" customWidth="1"/>
    <col min="7476" max="7476" width="5.5" style="16" customWidth="1"/>
    <col min="7477" max="7477" width="5.75" style="16" customWidth="1"/>
    <col min="7478" max="7478" width="5.5" style="16" customWidth="1"/>
    <col min="7479" max="7480" width="5" style="16" customWidth="1"/>
    <col min="7481" max="7481" width="12.875" style="16" customWidth="1"/>
    <col min="7482" max="7491" width="5" style="16" customWidth="1"/>
    <col min="7492" max="7622" width="9" style="16"/>
    <col min="7623" max="7623" width="11.5" style="16" customWidth="1"/>
    <col min="7624" max="7624" width="58.5" style="16" customWidth="1"/>
    <col min="7625" max="7625" width="13.875" style="16" customWidth="1"/>
    <col min="7626" max="7626" width="17.625" style="16" customWidth="1"/>
    <col min="7627" max="7627" width="22" style="16" customWidth="1"/>
    <col min="7628" max="7628" width="18.875" style="16" customWidth="1"/>
    <col min="7629" max="7629" width="9.25" style="16" customWidth="1"/>
    <col min="7630" max="7634" width="5.75" style="16" customWidth="1"/>
    <col min="7635" max="7635" width="17.25" style="16" customWidth="1"/>
    <col min="7636" max="7636" width="9.25" style="16" customWidth="1"/>
    <col min="7637" max="7641" width="5.75" style="16" customWidth="1"/>
    <col min="7642" max="7642" width="8.125" style="16" customWidth="1"/>
    <col min="7643" max="7643" width="15.375" style="16" customWidth="1"/>
    <col min="7644" max="7644" width="9.5" style="16" customWidth="1"/>
    <col min="7645" max="7645" width="8.5" style="16" customWidth="1"/>
    <col min="7646" max="7646" width="8.75" style="16" customWidth="1"/>
    <col min="7647" max="7647" width="6" style="16" customWidth="1"/>
    <col min="7648" max="7648" width="12.375" style="16" customWidth="1"/>
    <col min="7649" max="7649" width="17.625" style="16" customWidth="1"/>
    <col min="7650" max="7654" width="6" style="16" customWidth="1"/>
    <col min="7655" max="7655" width="6.375" style="16" customWidth="1"/>
    <col min="7656" max="7657" width="10.125" style="16" customWidth="1"/>
    <col min="7658" max="7658" width="11.875" style="16" customWidth="1"/>
    <col min="7659" max="7669" width="10.125" style="16" customWidth="1"/>
    <col min="7670" max="7670" width="8.5" style="16" customWidth="1"/>
    <col min="7671" max="7671" width="12.875" style="16" customWidth="1"/>
    <col min="7672" max="7672" width="10.375" style="16" customWidth="1"/>
    <col min="7673" max="7673" width="6" style="16" customWidth="1"/>
    <col min="7674" max="7674" width="9.125" style="16" customWidth="1"/>
    <col min="7675" max="7675" width="6" style="16" customWidth="1"/>
    <col min="7676" max="7676" width="7.25" style="16" customWidth="1"/>
    <col min="7677" max="7677" width="19.25" style="16" customWidth="1"/>
    <col min="7678" max="7682" width="6" style="16" customWidth="1"/>
    <col min="7683" max="7683" width="6.25" style="16" customWidth="1"/>
    <col min="7684" max="7684" width="8.5" style="16" customWidth="1"/>
    <col min="7685" max="7685" width="10.625" style="16" customWidth="1"/>
    <col min="7686" max="7686" width="9" style="16" customWidth="1"/>
    <col min="7687" max="7687" width="6" style="16" customWidth="1"/>
    <col min="7688" max="7688" width="8.25" style="16" customWidth="1"/>
    <col min="7689" max="7689" width="6" style="16" customWidth="1"/>
    <col min="7690" max="7690" width="7.625" style="16" customWidth="1"/>
    <col min="7691" max="7691" width="19.25" style="16" customWidth="1"/>
    <col min="7692" max="7696" width="6" style="16" customWidth="1"/>
    <col min="7697" max="7697" width="6.25" style="16" customWidth="1"/>
    <col min="7698" max="7698" width="9.875" style="16" customWidth="1"/>
    <col min="7699" max="7699" width="12" style="16" customWidth="1"/>
    <col min="7700" max="7700" width="14.875" style="16" customWidth="1"/>
    <col min="7701" max="7701" width="6" style="16" customWidth="1"/>
    <col min="7702" max="7702" width="12.625" style="16" customWidth="1"/>
    <col min="7703" max="7704" width="6" style="16" customWidth="1"/>
    <col min="7705" max="7705" width="19.25" style="16" customWidth="1"/>
    <col min="7706" max="7710" width="6" style="16" customWidth="1"/>
    <col min="7711" max="7711" width="6.25" style="16" customWidth="1"/>
    <col min="7712" max="7712" width="18.75" style="16" customWidth="1"/>
    <col min="7713" max="7713" width="11.75" style="16" customWidth="1"/>
    <col min="7714" max="7714" width="9.625" style="16" customWidth="1"/>
    <col min="7715" max="7715" width="8" style="16" customWidth="1"/>
    <col min="7716" max="7716" width="9.125" style="16" customWidth="1"/>
    <col min="7717" max="7717" width="6" style="16" customWidth="1"/>
    <col min="7718" max="7718" width="10.75" style="16" customWidth="1"/>
    <col min="7719" max="7719" width="17.5" style="16" customWidth="1"/>
    <col min="7720" max="7723" width="6" style="16" customWidth="1"/>
    <col min="7724" max="7724" width="6.875" style="16" customWidth="1"/>
    <col min="7725" max="7725" width="5.75" style="16" customWidth="1"/>
    <col min="7726" max="7726" width="16.625" style="16" customWidth="1"/>
    <col min="7727" max="7727" width="4.125" style="16" customWidth="1"/>
    <col min="7728" max="7728" width="3.75" style="16" customWidth="1"/>
    <col min="7729" max="7729" width="3.875" style="16" customWidth="1"/>
    <col min="7730" max="7730" width="4.5" style="16" customWidth="1"/>
    <col min="7731" max="7731" width="5" style="16" customWidth="1"/>
    <col min="7732" max="7732" width="5.5" style="16" customWidth="1"/>
    <col min="7733" max="7733" width="5.75" style="16" customWidth="1"/>
    <col min="7734" max="7734" width="5.5" style="16" customWidth="1"/>
    <col min="7735" max="7736" width="5" style="16" customWidth="1"/>
    <col min="7737" max="7737" width="12.875" style="16" customWidth="1"/>
    <col min="7738" max="7747" width="5" style="16" customWidth="1"/>
    <col min="7748" max="7878" width="9" style="16"/>
    <col min="7879" max="7879" width="11.5" style="16" customWidth="1"/>
    <col min="7880" max="7880" width="58.5" style="16" customWidth="1"/>
    <col min="7881" max="7881" width="13.875" style="16" customWidth="1"/>
    <col min="7882" max="7882" width="17.625" style="16" customWidth="1"/>
    <col min="7883" max="7883" width="22" style="16" customWidth="1"/>
    <col min="7884" max="7884" width="18.875" style="16" customWidth="1"/>
    <col min="7885" max="7885" width="9.25" style="16" customWidth="1"/>
    <col min="7886" max="7890" width="5.75" style="16" customWidth="1"/>
    <col min="7891" max="7891" width="17.25" style="16" customWidth="1"/>
    <col min="7892" max="7892" width="9.25" style="16" customWidth="1"/>
    <col min="7893" max="7897" width="5.75" style="16" customWidth="1"/>
    <col min="7898" max="7898" width="8.125" style="16" customWidth="1"/>
    <col min="7899" max="7899" width="15.375" style="16" customWidth="1"/>
    <col min="7900" max="7900" width="9.5" style="16" customWidth="1"/>
    <col min="7901" max="7901" width="8.5" style="16" customWidth="1"/>
    <col min="7902" max="7902" width="8.75" style="16" customWidth="1"/>
    <col min="7903" max="7903" width="6" style="16" customWidth="1"/>
    <col min="7904" max="7904" width="12.375" style="16" customWidth="1"/>
    <col min="7905" max="7905" width="17.625" style="16" customWidth="1"/>
    <col min="7906" max="7910" width="6" style="16" customWidth="1"/>
    <col min="7911" max="7911" width="6.375" style="16" customWidth="1"/>
    <col min="7912" max="7913" width="10.125" style="16" customWidth="1"/>
    <col min="7914" max="7914" width="11.875" style="16" customWidth="1"/>
    <col min="7915" max="7925" width="10.125" style="16" customWidth="1"/>
    <col min="7926" max="7926" width="8.5" style="16" customWidth="1"/>
    <col min="7927" max="7927" width="12.875" style="16" customWidth="1"/>
    <col min="7928" max="7928" width="10.375" style="16" customWidth="1"/>
    <col min="7929" max="7929" width="6" style="16" customWidth="1"/>
    <col min="7930" max="7930" width="9.125" style="16" customWidth="1"/>
    <col min="7931" max="7931" width="6" style="16" customWidth="1"/>
    <col min="7932" max="7932" width="7.25" style="16" customWidth="1"/>
    <col min="7933" max="7933" width="19.25" style="16" customWidth="1"/>
    <col min="7934" max="7938" width="6" style="16" customWidth="1"/>
    <col min="7939" max="7939" width="6.25" style="16" customWidth="1"/>
    <col min="7940" max="7940" width="8.5" style="16" customWidth="1"/>
    <col min="7941" max="7941" width="10.625" style="16" customWidth="1"/>
    <col min="7942" max="7942" width="9" style="16" customWidth="1"/>
    <col min="7943" max="7943" width="6" style="16" customWidth="1"/>
    <col min="7944" max="7944" width="8.25" style="16" customWidth="1"/>
    <col min="7945" max="7945" width="6" style="16" customWidth="1"/>
    <col min="7946" max="7946" width="7.625" style="16" customWidth="1"/>
    <col min="7947" max="7947" width="19.25" style="16" customWidth="1"/>
    <col min="7948" max="7952" width="6" style="16" customWidth="1"/>
    <col min="7953" max="7953" width="6.25" style="16" customWidth="1"/>
    <col min="7954" max="7954" width="9.875" style="16" customWidth="1"/>
    <col min="7955" max="7955" width="12" style="16" customWidth="1"/>
    <col min="7956" max="7956" width="14.875" style="16" customWidth="1"/>
    <col min="7957" max="7957" width="6" style="16" customWidth="1"/>
    <col min="7958" max="7958" width="12.625" style="16" customWidth="1"/>
    <col min="7959" max="7960" width="6" style="16" customWidth="1"/>
    <col min="7961" max="7961" width="19.25" style="16" customWidth="1"/>
    <col min="7962" max="7966" width="6" style="16" customWidth="1"/>
    <col min="7967" max="7967" width="6.25" style="16" customWidth="1"/>
    <col min="7968" max="7968" width="18.75" style="16" customWidth="1"/>
    <col min="7969" max="7969" width="11.75" style="16" customWidth="1"/>
    <col min="7970" max="7970" width="9.625" style="16" customWidth="1"/>
    <col min="7971" max="7971" width="8" style="16" customWidth="1"/>
    <col min="7972" max="7972" width="9.125" style="16" customWidth="1"/>
    <col min="7973" max="7973" width="6" style="16" customWidth="1"/>
    <col min="7974" max="7974" width="10.75" style="16" customWidth="1"/>
    <col min="7975" max="7975" width="17.5" style="16" customWidth="1"/>
    <col min="7976" max="7979" width="6" style="16" customWidth="1"/>
    <col min="7980" max="7980" width="6.875" style="16" customWidth="1"/>
    <col min="7981" max="7981" width="5.75" style="16" customWidth="1"/>
    <col min="7982" max="7982" width="16.625" style="16" customWidth="1"/>
    <col min="7983" max="7983" width="4.125" style="16" customWidth="1"/>
    <col min="7984" max="7984" width="3.75" style="16" customWidth="1"/>
    <col min="7985" max="7985" width="3.875" style="16" customWidth="1"/>
    <col min="7986" max="7986" width="4.5" style="16" customWidth="1"/>
    <col min="7987" max="7987" width="5" style="16" customWidth="1"/>
    <col min="7988" max="7988" width="5.5" style="16" customWidth="1"/>
    <col min="7989" max="7989" width="5.75" style="16" customWidth="1"/>
    <col min="7990" max="7990" width="5.5" style="16" customWidth="1"/>
    <col min="7991" max="7992" width="5" style="16" customWidth="1"/>
    <col min="7993" max="7993" width="12.875" style="16" customWidth="1"/>
    <col min="7994" max="8003" width="5" style="16" customWidth="1"/>
    <col min="8004" max="8134" width="9" style="16"/>
    <col min="8135" max="8135" width="11.5" style="16" customWidth="1"/>
    <col min="8136" max="8136" width="58.5" style="16" customWidth="1"/>
    <col min="8137" max="8137" width="13.875" style="16" customWidth="1"/>
    <col min="8138" max="8138" width="17.625" style="16" customWidth="1"/>
    <col min="8139" max="8139" width="22" style="16" customWidth="1"/>
    <col min="8140" max="8140" width="18.875" style="16" customWidth="1"/>
    <col min="8141" max="8141" width="9.25" style="16" customWidth="1"/>
    <col min="8142" max="8146" width="5.75" style="16" customWidth="1"/>
    <col min="8147" max="8147" width="17.25" style="16" customWidth="1"/>
    <col min="8148" max="8148" width="9.25" style="16" customWidth="1"/>
    <col min="8149" max="8153" width="5.75" style="16" customWidth="1"/>
    <col min="8154" max="8154" width="8.125" style="16" customWidth="1"/>
    <col min="8155" max="8155" width="15.375" style="16" customWidth="1"/>
    <col min="8156" max="8156" width="9.5" style="16" customWidth="1"/>
    <col min="8157" max="8157" width="8.5" style="16" customWidth="1"/>
    <col min="8158" max="8158" width="8.75" style="16" customWidth="1"/>
    <col min="8159" max="8159" width="6" style="16" customWidth="1"/>
    <col min="8160" max="8160" width="12.375" style="16" customWidth="1"/>
    <col min="8161" max="8161" width="17.625" style="16" customWidth="1"/>
    <col min="8162" max="8166" width="6" style="16" customWidth="1"/>
    <col min="8167" max="8167" width="6.375" style="16" customWidth="1"/>
    <col min="8168" max="8169" width="10.125" style="16" customWidth="1"/>
    <col min="8170" max="8170" width="11.875" style="16" customWidth="1"/>
    <col min="8171" max="8181" width="10.125" style="16" customWidth="1"/>
    <col min="8182" max="8182" width="8.5" style="16" customWidth="1"/>
    <col min="8183" max="8183" width="12.875" style="16" customWidth="1"/>
    <col min="8184" max="8184" width="10.375" style="16" customWidth="1"/>
    <col min="8185" max="8185" width="6" style="16" customWidth="1"/>
    <col min="8186" max="8186" width="9.125" style="16" customWidth="1"/>
    <col min="8187" max="8187" width="6" style="16" customWidth="1"/>
    <col min="8188" max="8188" width="7.25" style="16" customWidth="1"/>
    <col min="8189" max="8189" width="19.25" style="16" customWidth="1"/>
    <col min="8190" max="8194" width="6" style="16" customWidth="1"/>
    <col min="8195" max="8195" width="6.25" style="16" customWidth="1"/>
    <col min="8196" max="8196" width="8.5" style="16" customWidth="1"/>
    <col min="8197" max="8197" width="10.625" style="16" customWidth="1"/>
    <col min="8198" max="8198" width="9" style="16" customWidth="1"/>
    <col min="8199" max="8199" width="6" style="16" customWidth="1"/>
    <col min="8200" max="8200" width="8.25" style="16" customWidth="1"/>
    <col min="8201" max="8201" width="6" style="16" customWidth="1"/>
    <col min="8202" max="8202" width="7.625" style="16" customWidth="1"/>
    <col min="8203" max="8203" width="19.25" style="16" customWidth="1"/>
    <col min="8204" max="8208" width="6" style="16" customWidth="1"/>
    <col min="8209" max="8209" width="6.25" style="16" customWidth="1"/>
    <col min="8210" max="8210" width="9.875" style="16" customWidth="1"/>
    <col min="8211" max="8211" width="12" style="16" customWidth="1"/>
    <col min="8212" max="8212" width="14.875" style="16" customWidth="1"/>
    <col min="8213" max="8213" width="6" style="16" customWidth="1"/>
    <col min="8214" max="8214" width="12.625" style="16" customWidth="1"/>
    <col min="8215" max="8216" width="6" style="16" customWidth="1"/>
    <col min="8217" max="8217" width="19.25" style="16" customWidth="1"/>
    <col min="8218" max="8222" width="6" style="16" customWidth="1"/>
    <col min="8223" max="8223" width="6.25" style="16" customWidth="1"/>
    <col min="8224" max="8224" width="18.75" style="16" customWidth="1"/>
    <col min="8225" max="8225" width="11.75" style="16" customWidth="1"/>
    <col min="8226" max="8226" width="9.625" style="16" customWidth="1"/>
    <col min="8227" max="8227" width="8" style="16" customWidth="1"/>
    <col min="8228" max="8228" width="9.125" style="16" customWidth="1"/>
    <col min="8229" max="8229" width="6" style="16" customWidth="1"/>
    <col min="8230" max="8230" width="10.75" style="16" customWidth="1"/>
    <col min="8231" max="8231" width="17.5" style="16" customWidth="1"/>
    <col min="8232" max="8235" width="6" style="16" customWidth="1"/>
    <col min="8236" max="8236" width="6.875" style="16" customWidth="1"/>
    <col min="8237" max="8237" width="5.75" style="16" customWidth="1"/>
    <col min="8238" max="8238" width="16.625" style="16" customWidth="1"/>
    <col min="8239" max="8239" width="4.125" style="16" customWidth="1"/>
    <col min="8240" max="8240" width="3.75" style="16" customWidth="1"/>
    <col min="8241" max="8241" width="3.875" style="16" customWidth="1"/>
    <col min="8242" max="8242" width="4.5" style="16" customWidth="1"/>
    <col min="8243" max="8243" width="5" style="16" customWidth="1"/>
    <col min="8244" max="8244" width="5.5" style="16" customWidth="1"/>
    <col min="8245" max="8245" width="5.75" style="16" customWidth="1"/>
    <col min="8246" max="8246" width="5.5" style="16" customWidth="1"/>
    <col min="8247" max="8248" width="5" style="16" customWidth="1"/>
    <col min="8249" max="8249" width="12.875" style="16" customWidth="1"/>
    <col min="8250" max="8259" width="5" style="16" customWidth="1"/>
    <col min="8260" max="8390" width="9" style="16"/>
    <col min="8391" max="8391" width="11.5" style="16" customWidth="1"/>
    <col min="8392" max="8392" width="58.5" style="16" customWidth="1"/>
    <col min="8393" max="8393" width="13.875" style="16" customWidth="1"/>
    <col min="8394" max="8394" width="17.625" style="16" customWidth="1"/>
    <col min="8395" max="8395" width="22" style="16" customWidth="1"/>
    <col min="8396" max="8396" width="18.875" style="16" customWidth="1"/>
    <col min="8397" max="8397" width="9.25" style="16" customWidth="1"/>
    <col min="8398" max="8402" width="5.75" style="16" customWidth="1"/>
    <col min="8403" max="8403" width="17.25" style="16" customWidth="1"/>
    <col min="8404" max="8404" width="9.25" style="16" customWidth="1"/>
    <col min="8405" max="8409" width="5.75" style="16" customWidth="1"/>
    <col min="8410" max="8410" width="8.125" style="16" customWidth="1"/>
    <col min="8411" max="8411" width="15.375" style="16" customWidth="1"/>
    <col min="8412" max="8412" width="9.5" style="16" customWidth="1"/>
    <col min="8413" max="8413" width="8.5" style="16" customWidth="1"/>
    <col min="8414" max="8414" width="8.75" style="16" customWidth="1"/>
    <col min="8415" max="8415" width="6" style="16" customWidth="1"/>
    <col min="8416" max="8416" width="12.375" style="16" customWidth="1"/>
    <col min="8417" max="8417" width="17.625" style="16" customWidth="1"/>
    <col min="8418" max="8422" width="6" style="16" customWidth="1"/>
    <col min="8423" max="8423" width="6.375" style="16" customWidth="1"/>
    <col min="8424" max="8425" width="10.125" style="16" customWidth="1"/>
    <col min="8426" max="8426" width="11.875" style="16" customWidth="1"/>
    <col min="8427" max="8437" width="10.125" style="16" customWidth="1"/>
    <col min="8438" max="8438" width="8.5" style="16" customWidth="1"/>
    <col min="8439" max="8439" width="12.875" style="16" customWidth="1"/>
    <col min="8440" max="8440" width="10.375" style="16" customWidth="1"/>
    <col min="8441" max="8441" width="6" style="16" customWidth="1"/>
    <col min="8442" max="8442" width="9.125" style="16" customWidth="1"/>
    <col min="8443" max="8443" width="6" style="16" customWidth="1"/>
    <col min="8444" max="8444" width="7.25" style="16" customWidth="1"/>
    <col min="8445" max="8445" width="19.25" style="16" customWidth="1"/>
    <col min="8446" max="8450" width="6" style="16" customWidth="1"/>
    <col min="8451" max="8451" width="6.25" style="16" customWidth="1"/>
    <col min="8452" max="8452" width="8.5" style="16" customWidth="1"/>
    <col min="8453" max="8453" width="10.625" style="16" customWidth="1"/>
    <col min="8454" max="8454" width="9" style="16" customWidth="1"/>
    <col min="8455" max="8455" width="6" style="16" customWidth="1"/>
    <col min="8456" max="8456" width="8.25" style="16" customWidth="1"/>
    <col min="8457" max="8457" width="6" style="16" customWidth="1"/>
    <col min="8458" max="8458" width="7.625" style="16" customWidth="1"/>
    <col min="8459" max="8459" width="19.25" style="16" customWidth="1"/>
    <col min="8460" max="8464" width="6" style="16" customWidth="1"/>
    <col min="8465" max="8465" width="6.25" style="16" customWidth="1"/>
    <col min="8466" max="8466" width="9.875" style="16" customWidth="1"/>
    <col min="8467" max="8467" width="12" style="16" customWidth="1"/>
    <col min="8468" max="8468" width="14.875" style="16" customWidth="1"/>
    <col min="8469" max="8469" width="6" style="16" customWidth="1"/>
    <col min="8470" max="8470" width="12.625" style="16" customWidth="1"/>
    <col min="8471" max="8472" width="6" style="16" customWidth="1"/>
    <col min="8473" max="8473" width="19.25" style="16" customWidth="1"/>
    <col min="8474" max="8478" width="6" style="16" customWidth="1"/>
    <col min="8479" max="8479" width="6.25" style="16" customWidth="1"/>
    <col min="8480" max="8480" width="18.75" style="16" customWidth="1"/>
    <col min="8481" max="8481" width="11.75" style="16" customWidth="1"/>
    <col min="8482" max="8482" width="9.625" style="16" customWidth="1"/>
    <col min="8483" max="8483" width="8" style="16" customWidth="1"/>
    <col min="8484" max="8484" width="9.125" style="16" customWidth="1"/>
    <col min="8485" max="8485" width="6" style="16" customWidth="1"/>
    <col min="8486" max="8486" width="10.75" style="16" customWidth="1"/>
    <col min="8487" max="8487" width="17.5" style="16" customWidth="1"/>
    <col min="8488" max="8491" width="6" style="16" customWidth="1"/>
    <col min="8492" max="8492" width="6.875" style="16" customWidth="1"/>
    <col min="8493" max="8493" width="5.75" style="16" customWidth="1"/>
    <col min="8494" max="8494" width="16.625" style="16" customWidth="1"/>
    <col min="8495" max="8495" width="4.125" style="16" customWidth="1"/>
    <col min="8496" max="8496" width="3.75" style="16" customWidth="1"/>
    <col min="8497" max="8497" width="3.875" style="16" customWidth="1"/>
    <col min="8498" max="8498" width="4.5" style="16" customWidth="1"/>
    <col min="8499" max="8499" width="5" style="16" customWidth="1"/>
    <col min="8500" max="8500" width="5.5" style="16" customWidth="1"/>
    <col min="8501" max="8501" width="5.75" style="16" customWidth="1"/>
    <col min="8502" max="8502" width="5.5" style="16" customWidth="1"/>
    <col min="8503" max="8504" width="5" style="16" customWidth="1"/>
    <col min="8505" max="8505" width="12.875" style="16" customWidth="1"/>
    <col min="8506" max="8515" width="5" style="16" customWidth="1"/>
    <col min="8516" max="8646" width="9" style="16"/>
    <col min="8647" max="8647" width="11.5" style="16" customWidth="1"/>
    <col min="8648" max="8648" width="58.5" style="16" customWidth="1"/>
    <col min="8649" max="8649" width="13.875" style="16" customWidth="1"/>
    <col min="8650" max="8650" width="17.625" style="16" customWidth="1"/>
    <col min="8651" max="8651" width="22" style="16" customWidth="1"/>
    <col min="8652" max="8652" width="18.875" style="16" customWidth="1"/>
    <col min="8653" max="8653" width="9.25" style="16" customWidth="1"/>
    <col min="8654" max="8658" width="5.75" style="16" customWidth="1"/>
    <col min="8659" max="8659" width="17.25" style="16" customWidth="1"/>
    <col min="8660" max="8660" width="9.25" style="16" customWidth="1"/>
    <col min="8661" max="8665" width="5.75" style="16" customWidth="1"/>
    <col min="8666" max="8666" width="8.125" style="16" customWidth="1"/>
    <col min="8667" max="8667" width="15.375" style="16" customWidth="1"/>
    <col min="8668" max="8668" width="9.5" style="16" customWidth="1"/>
    <col min="8669" max="8669" width="8.5" style="16" customWidth="1"/>
    <col min="8670" max="8670" width="8.75" style="16" customWidth="1"/>
    <col min="8671" max="8671" width="6" style="16" customWidth="1"/>
    <col min="8672" max="8672" width="12.375" style="16" customWidth="1"/>
    <col min="8673" max="8673" width="17.625" style="16" customWidth="1"/>
    <col min="8674" max="8678" width="6" style="16" customWidth="1"/>
    <col min="8679" max="8679" width="6.375" style="16" customWidth="1"/>
    <col min="8680" max="8681" width="10.125" style="16" customWidth="1"/>
    <col min="8682" max="8682" width="11.875" style="16" customWidth="1"/>
    <col min="8683" max="8693" width="10.125" style="16" customWidth="1"/>
    <col min="8694" max="8694" width="8.5" style="16" customWidth="1"/>
    <col min="8695" max="8695" width="12.875" style="16" customWidth="1"/>
    <col min="8696" max="8696" width="10.375" style="16" customWidth="1"/>
    <col min="8697" max="8697" width="6" style="16" customWidth="1"/>
    <col min="8698" max="8698" width="9.125" style="16" customWidth="1"/>
    <col min="8699" max="8699" width="6" style="16" customWidth="1"/>
    <col min="8700" max="8700" width="7.25" style="16" customWidth="1"/>
    <col min="8701" max="8701" width="19.25" style="16" customWidth="1"/>
    <col min="8702" max="8706" width="6" style="16" customWidth="1"/>
    <col min="8707" max="8707" width="6.25" style="16" customWidth="1"/>
    <col min="8708" max="8708" width="8.5" style="16" customWidth="1"/>
    <col min="8709" max="8709" width="10.625" style="16" customWidth="1"/>
    <col min="8710" max="8710" width="9" style="16" customWidth="1"/>
    <col min="8711" max="8711" width="6" style="16" customWidth="1"/>
    <col min="8712" max="8712" width="8.25" style="16" customWidth="1"/>
    <col min="8713" max="8713" width="6" style="16" customWidth="1"/>
    <col min="8714" max="8714" width="7.625" style="16" customWidth="1"/>
    <col min="8715" max="8715" width="19.25" style="16" customWidth="1"/>
    <col min="8716" max="8720" width="6" style="16" customWidth="1"/>
    <col min="8721" max="8721" width="6.25" style="16" customWidth="1"/>
    <col min="8722" max="8722" width="9.875" style="16" customWidth="1"/>
    <col min="8723" max="8723" width="12" style="16" customWidth="1"/>
    <col min="8724" max="8724" width="14.875" style="16" customWidth="1"/>
    <col min="8725" max="8725" width="6" style="16" customWidth="1"/>
    <col min="8726" max="8726" width="12.625" style="16" customWidth="1"/>
    <col min="8727" max="8728" width="6" style="16" customWidth="1"/>
    <col min="8729" max="8729" width="19.25" style="16" customWidth="1"/>
    <col min="8730" max="8734" width="6" style="16" customWidth="1"/>
    <col min="8735" max="8735" width="6.25" style="16" customWidth="1"/>
    <col min="8736" max="8736" width="18.75" style="16" customWidth="1"/>
    <col min="8737" max="8737" width="11.75" style="16" customWidth="1"/>
    <col min="8738" max="8738" width="9.625" style="16" customWidth="1"/>
    <col min="8739" max="8739" width="8" style="16" customWidth="1"/>
    <col min="8740" max="8740" width="9.125" style="16" customWidth="1"/>
    <col min="8741" max="8741" width="6" style="16" customWidth="1"/>
    <col min="8742" max="8742" width="10.75" style="16" customWidth="1"/>
    <col min="8743" max="8743" width="17.5" style="16" customWidth="1"/>
    <col min="8744" max="8747" width="6" style="16" customWidth="1"/>
    <col min="8748" max="8748" width="6.875" style="16" customWidth="1"/>
    <col min="8749" max="8749" width="5.75" style="16" customWidth="1"/>
    <col min="8750" max="8750" width="16.625" style="16" customWidth="1"/>
    <col min="8751" max="8751" width="4.125" style="16" customWidth="1"/>
    <col min="8752" max="8752" width="3.75" style="16" customWidth="1"/>
    <col min="8753" max="8753" width="3.875" style="16" customWidth="1"/>
    <col min="8754" max="8754" width="4.5" style="16" customWidth="1"/>
    <col min="8755" max="8755" width="5" style="16" customWidth="1"/>
    <col min="8756" max="8756" width="5.5" style="16" customWidth="1"/>
    <col min="8757" max="8757" width="5.75" style="16" customWidth="1"/>
    <col min="8758" max="8758" width="5.5" style="16" customWidth="1"/>
    <col min="8759" max="8760" width="5" style="16" customWidth="1"/>
    <col min="8761" max="8761" width="12.875" style="16" customWidth="1"/>
    <col min="8762" max="8771" width="5" style="16" customWidth="1"/>
    <col min="8772" max="8902" width="9" style="16"/>
    <col min="8903" max="8903" width="11.5" style="16" customWidth="1"/>
    <col min="8904" max="8904" width="58.5" style="16" customWidth="1"/>
    <col min="8905" max="8905" width="13.875" style="16" customWidth="1"/>
    <col min="8906" max="8906" width="17.625" style="16" customWidth="1"/>
    <col min="8907" max="8907" width="22" style="16" customWidth="1"/>
    <col min="8908" max="8908" width="18.875" style="16" customWidth="1"/>
    <col min="8909" max="8909" width="9.25" style="16" customWidth="1"/>
    <col min="8910" max="8914" width="5.75" style="16" customWidth="1"/>
    <col min="8915" max="8915" width="17.25" style="16" customWidth="1"/>
    <col min="8916" max="8916" width="9.25" style="16" customWidth="1"/>
    <col min="8917" max="8921" width="5.75" style="16" customWidth="1"/>
    <col min="8922" max="8922" width="8.125" style="16" customWidth="1"/>
    <col min="8923" max="8923" width="15.375" style="16" customWidth="1"/>
    <col min="8924" max="8924" width="9.5" style="16" customWidth="1"/>
    <col min="8925" max="8925" width="8.5" style="16" customWidth="1"/>
    <col min="8926" max="8926" width="8.75" style="16" customWidth="1"/>
    <col min="8927" max="8927" width="6" style="16" customWidth="1"/>
    <col min="8928" max="8928" width="12.375" style="16" customWidth="1"/>
    <col min="8929" max="8929" width="17.625" style="16" customWidth="1"/>
    <col min="8930" max="8934" width="6" style="16" customWidth="1"/>
    <col min="8935" max="8935" width="6.375" style="16" customWidth="1"/>
    <col min="8936" max="8937" width="10.125" style="16" customWidth="1"/>
    <col min="8938" max="8938" width="11.875" style="16" customWidth="1"/>
    <col min="8939" max="8949" width="10.125" style="16" customWidth="1"/>
    <col min="8950" max="8950" width="8.5" style="16" customWidth="1"/>
    <col min="8951" max="8951" width="12.875" style="16" customWidth="1"/>
    <col min="8952" max="8952" width="10.375" style="16" customWidth="1"/>
    <col min="8953" max="8953" width="6" style="16" customWidth="1"/>
    <col min="8954" max="8954" width="9.125" style="16" customWidth="1"/>
    <col min="8955" max="8955" width="6" style="16" customWidth="1"/>
    <col min="8956" max="8956" width="7.25" style="16" customWidth="1"/>
    <col min="8957" max="8957" width="19.25" style="16" customWidth="1"/>
    <col min="8958" max="8962" width="6" style="16" customWidth="1"/>
    <col min="8963" max="8963" width="6.25" style="16" customWidth="1"/>
    <col min="8964" max="8964" width="8.5" style="16" customWidth="1"/>
    <col min="8965" max="8965" width="10.625" style="16" customWidth="1"/>
    <col min="8966" max="8966" width="9" style="16" customWidth="1"/>
    <col min="8967" max="8967" width="6" style="16" customWidth="1"/>
    <col min="8968" max="8968" width="8.25" style="16" customWidth="1"/>
    <col min="8969" max="8969" width="6" style="16" customWidth="1"/>
    <col min="8970" max="8970" width="7.625" style="16" customWidth="1"/>
    <col min="8971" max="8971" width="19.25" style="16" customWidth="1"/>
    <col min="8972" max="8976" width="6" style="16" customWidth="1"/>
    <col min="8977" max="8977" width="6.25" style="16" customWidth="1"/>
    <col min="8978" max="8978" width="9.875" style="16" customWidth="1"/>
    <col min="8979" max="8979" width="12" style="16" customWidth="1"/>
    <col min="8980" max="8980" width="14.875" style="16" customWidth="1"/>
    <col min="8981" max="8981" width="6" style="16" customWidth="1"/>
    <col min="8982" max="8982" width="12.625" style="16" customWidth="1"/>
    <col min="8983" max="8984" width="6" style="16" customWidth="1"/>
    <col min="8985" max="8985" width="19.25" style="16" customWidth="1"/>
    <col min="8986" max="8990" width="6" style="16" customWidth="1"/>
    <col min="8991" max="8991" width="6.25" style="16" customWidth="1"/>
    <col min="8992" max="8992" width="18.75" style="16" customWidth="1"/>
    <col min="8993" max="8993" width="11.75" style="16" customWidth="1"/>
    <col min="8994" max="8994" width="9.625" style="16" customWidth="1"/>
    <col min="8995" max="8995" width="8" style="16" customWidth="1"/>
    <col min="8996" max="8996" width="9.125" style="16" customWidth="1"/>
    <col min="8997" max="8997" width="6" style="16" customWidth="1"/>
    <col min="8998" max="8998" width="10.75" style="16" customWidth="1"/>
    <col min="8999" max="8999" width="17.5" style="16" customWidth="1"/>
    <col min="9000" max="9003" width="6" style="16" customWidth="1"/>
    <col min="9004" max="9004" width="6.875" style="16" customWidth="1"/>
    <col min="9005" max="9005" width="5.75" style="16" customWidth="1"/>
    <col min="9006" max="9006" width="16.625" style="16" customWidth="1"/>
    <col min="9007" max="9007" width="4.125" style="16" customWidth="1"/>
    <col min="9008" max="9008" width="3.75" style="16" customWidth="1"/>
    <col min="9009" max="9009" width="3.875" style="16" customWidth="1"/>
    <col min="9010" max="9010" width="4.5" style="16" customWidth="1"/>
    <col min="9011" max="9011" width="5" style="16" customWidth="1"/>
    <col min="9012" max="9012" width="5.5" style="16" customWidth="1"/>
    <col min="9013" max="9013" width="5.75" style="16" customWidth="1"/>
    <col min="9014" max="9014" width="5.5" style="16" customWidth="1"/>
    <col min="9015" max="9016" width="5" style="16" customWidth="1"/>
    <col min="9017" max="9017" width="12.875" style="16" customWidth="1"/>
    <col min="9018" max="9027" width="5" style="16" customWidth="1"/>
    <col min="9028" max="9158" width="9" style="16"/>
    <col min="9159" max="9159" width="11.5" style="16" customWidth="1"/>
    <col min="9160" max="9160" width="58.5" style="16" customWidth="1"/>
    <col min="9161" max="9161" width="13.875" style="16" customWidth="1"/>
    <col min="9162" max="9162" width="17.625" style="16" customWidth="1"/>
    <col min="9163" max="9163" width="22" style="16" customWidth="1"/>
    <col min="9164" max="9164" width="18.875" style="16" customWidth="1"/>
    <col min="9165" max="9165" width="9.25" style="16" customWidth="1"/>
    <col min="9166" max="9170" width="5.75" style="16" customWidth="1"/>
    <col min="9171" max="9171" width="17.25" style="16" customWidth="1"/>
    <col min="9172" max="9172" width="9.25" style="16" customWidth="1"/>
    <col min="9173" max="9177" width="5.75" style="16" customWidth="1"/>
    <col min="9178" max="9178" width="8.125" style="16" customWidth="1"/>
    <col min="9179" max="9179" width="15.375" style="16" customWidth="1"/>
    <col min="9180" max="9180" width="9.5" style="16" customWidth="1"/>
    <col min="9181" max="9181" width="8.5" style="16" customWidth="1"/>
    <col min="9182" max="9182" width="8.75" style="16" customWidth="1"/>
    <col min="9183" max="9183" width="6" style="16" customWidth="1"/>
    <col min="9184" max="9184" width="12.375" style="16" customWidth="1"/>
    <col min="9185" max="9185" width="17.625" style="16" customWidth="1"/>
    <col min="9186" max="9190" width="6" style="16" customWidth="1"/>
    <col min="9191" max="9191" width="6.375" style="16" customWidth="1"/>
    <col min="9192" max="9193" width="10.125" style="16" customWidth="1"/>
    <col min="9194" max="9194" width="11.875" style="16" customWidth="1"/>
    <col min="9195" max="9205" width="10.125" style="16" customWidth="1"/>
    <col min="9206" max="9206" width="8.5" style="16" customWidth="1"/>
    <col min="9207" max="9207" width="12.875" style="16" customWidth="1"/>
    <col min="9208" max="9208" width="10.375" style="16" customWidth="1"/>
    <col min="9209" max="9209" width="6" style="16" customWidth="1"/>
    <col min="9210" max="9210" width="9.125" style="16" customWidth="1"/>
    <col min="9211" max="9211" width="6" style="16" customWidth="1"/>
    <col min="9212" max="9212" width="7.25" style="16" customWidth="1"/>
    <col min="9213" max="9213" width="19.25" style="16" customWidth="1"/>
    <col min="9214" max="9218" width="6" style="16" customWidth="1"/>
    <col min="9219" max="9219" width="6.25" style="16" customWidth="1"/>
    <col min="9220" max="9220" width="8.5" style="16" customWidth="1"/>
    <col min="9221" max="9221" width="10.625" style="16" customWidth="1"/>
    <col min="9222" max="9222" width="9" style="16" customWidth="1"/>
    <col min="9223" max="9223" width="6" style="16" customWidth="1"/>
    <col min="9224" max="9224" width="8.25" style="16" customWidth="1"/>
    <col min="9225" max="9225" width="6" style="16" customWidth="1"/>
    <col min="9226" max="9226" width="7.625" style="16" customWidth="1"/>
    <col min="9227" max="9227" width="19.25" style="16" customWidth="1"/>
    <col min="9228" max="9232" width="6" style="16" customWidth="1"/>
    <col min="9233" max="9233" width="6.25" style="16" customWidth="1"/>
    <col min="9234" max="9234" width="9.875" style="16" customWidth="1"/>
    <col min="9235" max="9235" width="12" style="16" customWidth="1"/>
    <col min="9236" max="9236" width="14.875" style="16" customWidth="1"/>
    <col min="9237" max="9237" width="6" style="16" customWidth="1"/>
    <col min="9238" max="9238" width="12.625" style="16" customWidth="1"/>
    <col min="9239" max="9240" width="6" style="16" customWidth="1"/>
    <col min="9241" max="9241" width="19.25" style="16" customWidth="1"/>
    <col min="9242" max="9246" width="6" style="16" customWidth="1"/>
    <col min="9247" max="9247" width="6.25" style="16" customWidth="1"/>
    <col min="9248" max="9248" width="18.75" style="16" customWidth="1"/>
    <col min="9249" max="9249" width="11.75" style="16" customWidth="1"/>
    <col min="9250" max="9250" width="9.625" style="16" customWidth="1"/>
    <col min="9251" max="9251" width="8" style="16" customWidth="1"/>
    <col min="9252" max="9252" width="9.125" style="16" customWidth="1"/>
    <col min="9253" max="9253" width="6" style="16" customWidth="1"/>
    <col min="9254" max="9254" width="10.75" style="16" customWidth="1"/>
    <col min="9255" max="9255" width="17.5" style="16" customWidth="1"/>
    <col min="9256" max="9259" width="6" style="16" customWidth="1"/>
    <col min="9260" max="9260" width="6.875" style="16" customWidth="1"/>
    <col min="9261" max="9261" width="5.75" style="16" customWidth="1"/>
    <col min="9262" max="9262" width="16.625" style="16" customWidth="1"/>
    <col min="9263" max="9263" width="4.125" style="16" customWidth="1"/>
    <col min="9264" max="9264" width="3.75" style="16" customWidth="1"/>
    <col min="9265" max="9265" width="3.875" style="16" customWidth="1"/>
    <col min="9266" max="9266" width="4.5" style="16" customWidth="1"/>
    <col min="9267" max="9267" width="5" style="16" customWidth="1"/>
    <col min="9268" max="9268" width="5.5" style="16" customWidth="1"/>
    <col min="9269" max="9269" width="5.75" style="16" customWidth="1"/>
    <col min="9270" max="9270" width="5.5" style="16" customWidth="1"/>
    <col min="9271" max="9272" width="5" style="16" customWidth="1"/>
    <col min="9273" max="9273" width="12.875" style="16" customWidth="1"/>
    <col min="9274" max="9283" width="5" style="16" customWidth="1"/>
    <col min="9284" max="9414" width="9" style="16"/>
    <col min="9415" max="9415" width="11.5" style="16" customWidth="1"/>
    <col min="9416" max="9416" width="58.5" style="16" customWidth="1"/>
    <col min="9417" max="9417" width="13.875" style="16" customWidth="1"/>
    <col min="9418" max="9418" width="17.625" style="16" customWidth="1"/>
    <col min="9419" max="9419" width="22" style="16" customWidth="1"/>
    <col min="9420" max="9420" width="18.875" style="16" customWidth="1"/>
    <col min="9421" max="9421" width="9.25" style="16" customWidth="1"/>
    <col min="9422" max="9426" width="5.75" style="16" customWidth="1"/>
    <col min="9427" max="9427" width="17.25" style="16" customWidth="1"/>
    <col min="9428" max="9428" width="9.25" style="16" customWidth="1"/>
    <col min="9429" max="9433" width="5.75" style="16" customWidth="1"/>
    <col min="9434" max="9434" width="8.125" style="16" customWidth="1"/>
    <col min="9435" max="9435" width="15.375" style="16" customWidth="1"/>
    <col min="9436" max="9436" width="9.5" style="16" customWidth="1"/>
    <col min="9437" max="9437" width="8.5" style="16" customWidth="1"/>
    <col min="9438" max="9438" width="8.75" style="16" customWidth="1"/>
    <col min="9439" max="9439" width="6" style="16" customWidth="1"/>
    <col min="9440" max="9440" width="12.375" style="16" customWidth="1"/>
    <col min="9441" max="9441" width="17.625" style="16" customWidth="1"/>
    <col min="9442" max="9446" width="6" style="16" customWidth="1"/>
    <col min="9447" max="9447" width="6.375" style="16" customWidth="1"/>
    <col min="9448" max="9449" width="10.125" style="16" customWidth="1"/>
    <col min="9450" max="9450" width="11.875" style="16" customWidth="1"/>
    <col min="9451" max="9461" width="10.125" style="16" customWidth="1"/>
    <col min="9462" max="9462" width="8.5" style="16" customWidth="1"/>
    <col min="9463" max="9463" width="12.875" style="16" customWidth="1"/>
    <col min="9464" max="9464" width="10.375" style="16" customWidth="1"/>
    <col min="9465" max="9465" width="6" style="16" customWidth="1"/>
    <col min="9466" max="9466" width="9.125" style="16" customWidth="1"/>
    <col min="9467" max="9467" width="6" style="16" customWidth="1"/>
    <col min="9468" max="9468" width="7.25" style="16" customWidth="1"/>
    <col min="9469" max="9469" width="19.25" style="16" customWidth="1"/>
    <col min="9470" max="9474" width="6" style="16" customWidth="1"/>
    <col min="9475" max="9475" width="6.25" style="16" customWidth="1"/>
    <col min="9476" max="9476" width="8.5" style="16" customWidth="1"/>
    <col min="9477" max="9477" width="10.625" style="16" customWidth="1"/>
    <col min="9478" max="9478" width="9" style="16" customWidth="1"/>
    <col min="9479" max="9479" width="6" style="16" customWidth="1"/>
    <col min="9480" max="9480" width="8.25" style="16" customWidth="1"/>
    <col min="9481" max="9481" width="6" style="16" customWidth="1"/>
    <col min="9482" max="9482" width="7.625" style="16" customWidth="1"/>
    <col min="9483" max="9483" width="19.25" style="16" customWidth="1"/>
    <col min="9484" max="9488" width="6" style="16" customWidth="1"/>
    <col min="9489" max="9489" width="6.25" style="16" customWidth="1"/>
    <col min="9490" max="9490" width="9.875" style="16" customWidth="1"/>
    <col min="9491" max="9491" width="12" style="16" customWidth="1"/>
    <col min="9492" max="9492" width="14.875" style="16" customWidth="1"/>
    <col min="9493" max="9493" width="6" style="16" customWidth="1"/>
    <col min="9494" max="9494" width="12.625" style="16" customWidth="1"/>
    <col min="9495" max="9496" width="6" style="16" customWidth="1"/>
    <col min="9497" max="9497" width="19.25" style="16" customWidth="1"/>
    <col min="9498" max="9502" width="6" style="16" customWidth="1"/>
    <col min="9503" max="9503" width="6.25" style="16" customWidth="1"/>
    <col min="9504" max="9504" width="18.75" style="16" customWidth="1"/>
    <col min="9505" max="9505" width="11.75" style="16" customWidth="1"/>
    <col min="9506" max="9506" width="9.625" style="16" customWidth="1"/>
    <col min="9507" max="9507" width="8" style="16" customWidth="1"/>
    <col min="9508" max="9508" width="9.125" style="16" customWidth="1"/>
    <col min="9509" max="9509" width="6" style="16" customWidth="1"/>
    <col min="9510" max="9510" width="10.75" style="16" customWidth="1"/>
    <col min="9511" max="9511" width="17.5" style="16" customWidth="1"/>
    <col min="9512" max="9515" width="6" style="16" customWidth="1"/>
    <col min="9516" max="9516" width="6.875" style="16" customWidth="1"/>
    <col min="9517" max="9517" width="5.75" style="16" customWidth="1"/>
    <col min="9518" max="9518" width="16.625" style="16" customWidth="1"/>
    <col min="9519" max="9519" width="4.125" style="16" customWidth="1"/>
    <col min="9520" max="9520" width="3.75" style="16" customWidth="1"/>
    <col min="9521" max="9521" width="3.875" style="16" customWidth="1"/>
    <col min="9522" max="9522" width="4.5" style="16" customWidth="1"/>
    <col min="9523" max="9523" width="5" style="16" customWidth="1"/>
    <col min="9524" max="9524" width="5.5" style="16" customWidth="1"/>
    <col min="9525" max="9525" width="5.75" style="16" customWidth="1"/>
    <col min="9526" max="9526" width="5.5" style="16" customWidth="1"/>
    <col min="9527" max="9528" width="5" style="16" customWidth="1"/>
    <col min="9529" max="9529" width="12.875" style="16" customWidth="1"/>
    <col min="9530" max="9539" width="5" style="16" customWidth="1"/>
    <col min="9540" max="9670" width="9" style="16"/>
    <col min="9671" max="9671" width="11.5" style="16" customWidth="1"/>
    <col min="9672" max="9672" width="58.5" style="16" customWidth="1"/>
    <col min="9673" max="9673" width="13.875" style="16" customWidth="1"/>
    <col min="9674" max="9674" width="17.625" style="16" customWidth="1"/>
    <col min="9675" max="9675" width="22" style="16" customWidth="1"/>
    <col min="9676" max="9676" width="18.875" style="16" customWidth="1"/>
    <col min="9677" max="9677" width="9.25" style="16" customWidth="1"/>
    <col min="9678" max="9682" width="5.75" style="16" customWidth="1"/>
    <col min="9683" max="9683" width="17.25" style="16" customWidth="1"/>
    <col min="9684" max="9684" width="9.25" style="16" customWidth="1"/>
    <col min="9685" max="9689" width="5.75" style="16" customWidth="1"/>
    <col min="9690" max="9690" width="8.125" style="16" customWidth="1"/>
    <col min="9691" max="9691" width="15.375" style="16" customWidth="1"/>
    <col min="9692" max="9692" width="9.5" style="16" customWidth="1"/>
    <col min="9693" max="9693" width="8.5" style="16" customWidth="1"/>
    <col min="9694" max="9694" width="8.75" style="16" customWidth="1"/>
    <col min="9695" max="9695" width="6" style="16" customWidth="1"/>
    <col min="9696" max="9696" width="12.375" style="16" customWidth="1"/>
    <col min="9697" max="9697" width="17.625" style="16" customWidth="1"/>
    <col min="9698" max="9702" width="6" style="16" customWidth="1"/>
    <col min="9703" max="9703" width="6.375" style="16" customWidth="1"/>
    <col min="9704" max="9705" width="10.125" style="16" customWidth="1"/>
    <col min="9706" max="9706" width="11.875" style="16" customWidth="1"/>
    <col min="9707" max="9717" width="10.125" style="16" customWidth="1"/>
    <col min="9718" max="9718" width="8.5" style="16" customWidth="1"/>
    <col min="9719" max="9719" width="12.875" style="16" customWidth="1"/>
    <col min="9720" max="9720" width="10.375" style="16" customWidth="1"/>
    <col min="9721" max="9721" width="6" style="16" customWidth="1"/>
    <col min="9722" max="9722" width="9.125" style="16" customWidth="1"/>
    <col min="9723" max="9723" width="6" style="16" customWidth="1"/>
    <col min="9724" max="9724" width="7.25" style="16" customWidth="1"/>
    <col min="9725" max="9725" width="19.25" style="16" customWidth="1"/>
    <col min="9726" max="9730" width="6" style="16" customWidth="1"/>
    <col min="9731" max="9731" width="6.25" style="16" customWidth="1"/>
    <col min="9732" max="9732" width="8.5" style="16" customWidth="1"/>
    <col min="9733" max="9733" width="10.625" style="16" customWidth="1"/>
    <col min="9734" max="9734" width="9" style="16" customWidth="1"/>
    <col min="9735" max="9735" width="6" style="16" customWidth="1"/>
    <col min="9736" max="9736" width="8.25" style="16" customWidth="1"/>
    <col min="9737" max="9737" width="6" style="16" customWidth="1"/>
    <col min="9738" max="9738" width="7.625" style="16" customWidth="1"/>
    <col min="9739" max="9739" width="19.25" style="16" customWidth="1"/>
    <col min="9740" max="9744" width="6" style="16" customWidth="1"/>
    <col min="9745" max="9745" width="6.25" style="16" customWidth="1"/>
    <col min="9746" max="9746" width="9.875" style="16" customWidth="1"/>
    <col min="9747" max="9747" width="12" style="16" customWidth="1"/>
    <col min="9748" max="9748" width="14.875" style="16" customWidth="1"/>
    <col min="9749" max="9749" width="6" style="16" customWidth="1"/>
    <col min="9750" max="9750" width="12.625" style="16" customWidth="1"/>
    <col min="9751" max="9752" width="6" style="16" customWidth="1"/>
    <col min="9753" max="9753" width="19.25" style="16" customWidth="1"/>
    <col min="9754" max="9758" width="6" style="16" customWidth="1"/>
    <col min="9759" max="9759" width="6.25" style="16" customWidth="1"/>
    <col min="9760" max="9760" width="18.75" style="16" customWidth="1"/>
    <col min="9761" max="9761" width="11.75" style="16" customWidth="1"/>
    <col min="9762" max="9762" width="9.625" style="16" customWidth="1"/>
    <col min="9763" max="9763" width="8" style="16" customWidth="1"/>
    <col min="9764" max="9764" width="9.125" style="16" customWidth="1"/>
    <col min="9765" max="9765" width="6" style="16" customWidth="1"/>
    <col min="9766" max="9766" width="10.75" style="16" customWidth="1"/>
    <col min="9767" max="9767" width="17.5" style="16" customWidth="1"/>
    <col min="9768" max="9771" width="6" style="16" customWidth="1"/>
    <col min="9772" max="9772" width="6.875" style="16" customWidth="1"/>
    <col min="9773" max="9773" width="5.75" style="16" customWidth="1"/>
    <col min="9774" max="9774" width="16.625" style="16" customWidth="1"/>
    <col min="9775" max="9775" width="4.125" style="16" customWidth="1"/>
    <col min="9776" max="9776" width="3.75" style="16" customWidth="1"/>
    <col min="9777" max="9777" width="3.875" style="16" customWidth="1"/>
    <col min="9778" max="9778" width="4.5" style="16" customWidth="1"/>
    <col min="9779" max="9779" width="5" style="16" customWidth="1"/>
    <col min="9780" max="9780" width="5.5" style="16" customWidth="1"/>
    <col min="9781" max="9781" width="5.75" style="16" customWidth="1"/>
    <col min="9782" max="9782" width="5.5" style="16" customWidth="1"/>
    <col min="9783" max="9784" width="5" style="16" customWidth="1"/>
    <col min="9785" max="9785" width="12.875" style="16" customWidth="1"/>
    <col min="9786" max="9795" width="5" style="16" customWidth="1"/>
    <col min="9796" max="9926" width="9" style="16"/>
    <col min="9927" max="9927" width="11.5" style="16" customWidth="1"/>
    <col min="9928" max="9928" width="58.5" style="16" customWidth="1"/>
    <col min="9929" max="9929" width="13.875" style="16" customWidth="1"/>
    <col min="9930" max="9930" width="17.625" style="16" customWidth="1"/>
    <col min="9931" max="9931" width="22" style="16" customWidth="1"/>
    <col min="9932" max="9932" width="18.875" style="16" customWidth="1"/>
    <col min="9933" max="9933" width="9.25" style="16" customWidth="1"/>
    <col min="9934" max="9938" width="5.75" style="16" customWidth="1"/>
    <col min="9939" max="9939" width="17.25" style="16" customWidth="1"/>
    <col min="9940" max="9940" width="9.25" style="16" customWidth="1"/>
    <col min="9941" max="9945" width="5.75" style="16" customWidth="1"/>
    <col min="9946" max="9946" width="8.125" style="16" customWidth="1"/>
    <col min="9947" max="9947" width="15.375" style="16" customWidth="1"/>
    <col min="9948" max="9948" width="9.5" style="16" customWidth="1"/>
    <col min="9949" max="9949" width="8.5" style="16" customWidth="1"/>
    <col min="9950" max="9950" width="8.75" style="16" customWidth="1"/>
    <col min="9951" max="9951" width="6" style="16" customWidth="1"/>
    <col min="9952" max="9952" width="12.375" style="16" customWidth="1"/>
    <col min="9953" max="9953" width="17.625" style="16" customWidth="1"/>
    <col min="9954" max="9958" width="6" style="16" customWidth="1"/>
    <col min="9959" max="9959" width="6.375" style="16" customWidth="1"/>
    <col min="9960" max="9961" width="10.125" style="16" customWidth="1"/>
    <col min="9962" max="9962" width="11.875" style="16" customWidth="1"/>
    <col min="9963" max="9973" width="10.125" style="16" customWidth="1"/>
    <col min="9974" max="9974" width="8.5" style="16" customWidth="1"/>
    <col min="9975" max="9975" width="12.875" style="16" customWidth="1"/>
    <col min="9976" max="9976" width="10.375" style="16" customWidth="1"/>
    <col min="9977" max="9977" width="6" style="16" customWidth="1"/>
    <col min="9978" max="9978" width="9.125" style="16" customWidth="1"/>
    <col min="9979" max="9979" width="6" style="16" customWidth="1"/>
    <col min="9980" max="9980" width="7.25" style="16" customWidth="1"/>
    <col min="9981" max="9981" width="19.25" style="16" customWidth="1"/>
    <col min="9982" max="9986" width="6" style="16" customWidth="1"/>
    <col min="9987" max="9987" width="6.25" style="16" customWidth="1"/>
    <col min="9988" max="9988" width="8.5" style="16" customWidth="1"/>
    <col min="9989" max="9989" width="10.625" style="16" customWidth="1"/>
    <col min="9990" max="9990" width="9" style="16" customWidth="1"/>
    <col min="9991" max="9991" width="6" style="16" customWidth="1"/>
    <col min="9992" max="9992" width="8.25" style="16" customWidth="1"/>
    <col min="9993" max="9993" width="6" style="16" customWidth="1"/>
    <col min="9994" max="9994" width="7.625" style="16" customWidth="1"/>
    <col min="9995" max="9995" width="19.25" style="16" customWidth="1"/>
    <col min="9996" max="10000" width="6" style="16" customWidth="1"/>
    <col min="10001" max="10001" width="6.25" style="16" customWidth="1"/>
    <col min="10002" max="10002" width="9.875" style="16" customWidth="1"/>
    <col min="10003" max="10003" width="12" style="16" customWidth="1"/>
    <col min="10004" max="10004" width="14.875" style="16" customWidth="1"/>
    <col min="10005" max="10005" width="6" style="16" customWidth="1"/>
    <col min="10006" max="10006" width="12.625" style="16" customWidth="1"/>
    <col min="10007" max="10008" width="6" style="16" customWidth="1"/>
    <col min="10009" max="10009" width="19.25" style="16" customWidth="1"/>
    <col min="10010" max="10014" width="6" style="16" customWidth="1"/>
    <col min="10015" max="10015" width="6.25" style="16" customWidth="1"/>
    <col min="10016" max="10016" width="18.75" style="16" customWidth="1"/>
    <col min="10017" max="10017" width="11.75" style="16" customWidth="1"/>
    <col min="10018" max="10018" width="9.625" style="16" customWidth="1"/>
    <col min="10019" max="10019" width="8" style="16" customWidth="1"/>
    <col min="10020" max="10020" width="9.125" style="16" customWidth="1"/>
    <col min="10021" max="10021" width="6" style="16" customWidth="1"/>
    <col min="10022" max="10022" width="10.75" style="16" customWidth="1"/>
    <col min="10023" max="10023" width="17.5" style="16" customWidth="1"/>
    <col min="10024" max="10027" width="6" style="16" customWidth="1"/>
    <col min="10028" max="10028" width="6.875" style="16" customWidth="1"/>
    <col min="10029" max="10029" width="5.75" style="16" customWidth="1"/>
    <col min="10030" max="10030" width="16.625" style="16" customWidth="1"/>
    <col min="10031" max="10031" width="4.125" style="16" customWidth="1"/>
    <col min="10032" max="10032" width="3.75" style="16" customWidth="1"/>
    <col min="10033" max="10033" width="3.875" style="16" customWidth="1"/>
    <col min="10034" max="10034" width="4.5" style="16" customWidth="1"/>
    <col min="10035" max="10035" width="5" style="16" customWidth="1"/>
    <col min="10036" max="10036" width="5.5" style="16" customWidth="1"/>
    <col min="10037" max="10037" width="5.75" style="16" customWidth="1"/>
    <col min="10038" max="10038" width="5.5" style="16" customWidth="1"/>
    <col min="10039" max="10040" width="5" style="16" customWidth="1"/>
    <col min="10041" max="10041" width="12.875" style="16" customWidth="1"/>
    <col min="10042" max="10051" width="5" style="16" customWidth="1"/>
    <col min="10052" max="10182" width="9" style="16"/>
    <col min="10183" max="10183" width="11.5" style="16" customWidth="1"/>
    <col min="10184" max="10184" width="58.5" style="16" customWidth="1"/>
    <col min="10185" max="10185" width="13.875" style="16" customWidth="1"/>
    <col min="10186" max="10186" width="17.625" style="16" customWidth="1"/>
    <col min="10187" max="10187" width="22" style="16" customWidth="1"/>
    <col min="10188" max="10188" width="18.875" style="16" customWidth="1"/>
    <col min="10189" max="10189" width="9.25" style="16" customWidth="1"/>
    <col min="10190" max="10194" width="5.75" style="16" customWidth="1"/>
    <col min="10195" max="10195" width="17.25" style="16" customWidth="1"/>
    <col min="10196" max="10196" width="9.25" style="16" customWidth="1"/>
    <col min="10197" max="10201" width="5.75" style="16" customWidth="1"/>
    <col min="10202" max="10202" width="8.125" style="16" customWidth="1"/>
    <col min="10203" max="10203" width="15.375" style="16" customWidth="1"/>
    <col min="10204" max="10204" width="9.5" style="16" customWidth="1"/>
    <col min="10205" max="10205" width="8.5" style="16" customWidth="1"/>
    <col min="10206" max="10206" width="8.75" style="16" customWidth="1"/>
    <col min="10207" max="10207" width="6" style="16" customWidth="1"/>
    <col min="10208" max="10208" width="12.375" style="16" customWidth="1"/>
    <col min="10209" max="10209" width="17.625" style="16" customWidth="1"/>
    <col min="10210" max="10214" width="6" style="16" customWidth="1"/>
    <col min="10215" max="10215" width="6.375" style="16" customWidth="1"/>
    <col min="10216" max="10217" width="10.125" style="16" customWidth="1"/>
    <col min="10218" max="10218" width="11.875" style="16" customWidth="1"/>
    <col min="10219" max="10229" width="10.125" style="16" customWidth="1"/>
    <col min="10230" max="10230" width="8.5" style="16" customWidth="1"/>
    <col min="10231" max="10231" width="12.875" style="16" customWidth="1"/>
    <col min="10232" max="10232" width="10.375" style="16" customWidth="1"/>
    <col min="10233" max="10233" width="6" style="16" customWidth="1"/>
    <col min="10234" max="10234" width="9.125" style="16" customWidth="1"/>
    <col min="10235" max="10235" width="6" style="16" customWidth="1"/>
    <col min="10236" max="10236" width="7.25" style="16" customWidth="1"/>
    <col min="10237" max="10237" width="19.25" style="16" customWidth="1"/>
    <col min="10238" max="10242" width="6" style="16" customWidth="1"/>
    <col min="10243" max="10243" width="6.25" style="16" customWidth="1"/>
    <col min="10244" max="10244" width="8.5" style="16" customWidth="1"/>
    <col min="10245" max="10245" width="10.625" style="16" customWidth="1"/>
    <col min="10246" max="10246" width="9" style="16" customWidth="1"/>
    <col min="10247" max="10247" width="6" style="16" customWidth="1"/>
    <col min="10248" max="10248" width="8.25" style="16" customWidth="1"/>
    <col min="10249" max="10249" width="6" style="16" customWidth="1"/>
    <col min="10250" max="10250" width="7.625" style="16" customWidth="1"/>
    <col min="10251" max="10251" width="19.25" style="16" customWidth="1"/>
    <col min="10252" max="10256" width="6" style="16" customWidth="1"/>
    <col min="10257" max="10257" width="6.25" style="16" customWidth="1"/>
    <col min="10258" max="10258" width="9.875" style="16" customWidth="1"/>
    <col min="10259" max="10259" width="12" style="16" customWidth="1"/>
    <col min="10260" max="10260" width="14.875" style="16" customWidth="1"/>
    <col min="10261" max="10261" width="6" style="16" customWidth="1"/>
    <col min="10262" max="10262" width="12.625" style="16" customWidth="1"/>
    <col min="10263" max="10264" width="6" style="16" customWidth="1"/>
    <col min="10265" max="10265" width="19.25" style="16" customWidth="1"/>
    <col min="10266" max="10270" width="6" style="16" customWidth="1"/>
    <col min="10271" max="10271" width="6.25" style="16" customWidth="1"/>
    <col min="10272" max="10272" width="18.75" style="16" customWidth="1"/>
    <col min="10273" max="10273" width="11.75" style="16" customWidth="1"/>
    <col min="10274" max="10274" width="9.625" style="16" customWidth="1"/>
    <col min="10275" max="10275" width="8" style="16" customWidth="1"/>
    <col min="10276" max="10276" width="9.125" style="16" customWidth="1"/>
    <col min="10277" max="10277" width="6" style="16" customWidth="1"/>
    <col min="10278" max="10278" width="10.75" style="16" customWidth="1"/>
    <col min="10279" max="10279" width="17.5" style="16" customWidth="1"/>
    <col min="10280" max="10283" width="6" style="16" customWidth="1"/>
    <col min="10284" max="10284" width="6.875" style="16" customWidth="1"/>
    <col min="10285" max="10285" width="5.75" style="16" customWidth="1"/>
    <col min="10286" max="10286" width="16.625" style="16" customWidth="1"/>
    <col min="10287" max="10287" width="4.125" style="16" customWidth="1"/>
    <col min="10288" max="10288" width="3.75" style="16" customWidth="1"/>
    <col min="10289" max="10289" width="3.875" style="16" customWidth="1"/>
    <col min="10290" max="10290" width="4.5" style="16" customWidth="1"/>
    <col min="10291" max="10291" width="5" style="16" customWidth="1"/>
    <col min="10292" max="10292" width="5.5" style="16" customWidth="1"/>
    <col min="10293" max="10293" width="5.75" style="16" customWidth="1"/>
    <col min="10294" max="10294" width="5.5" style="16" customWidth="1"/>
    <col min="10295" max="10296" width="5" style="16" customWidth="1"/>
    <col min="10297" max="10297" width="12.875" style="16" customWidth="1"/>
    <col min="10298" max="10307" width="5" style="16" customWidth="1"/>
    <col min="10308" max="10438" width="9" style="16"/>
    <col min="10439" max="10439" width="11.5" style="16" customWidth="1"/>
    <col min="10440" max="10440" width="58.5" style="16" customWidth="1"/>
    <col min="10441" max="10441" width="13.875" style="16" customWidth="1"/>
    <col min="10442" max="10442" width="17.625" style="16" customWidth="1"/>
    <col min="10443" max="10443" width="22" style="16" customWidth="1"/>
    <col min="10444" max="10444" width="18.875" style="16" customWidth="1"/>
    <col min="10445" max="10445" width="9.25" style="16" customWidth="1"/>
    <col min="10446" max="10450" width="5.75" style="16" customWidth="1"/>
    <col min="10451" max="10451" width="17.25" style="16" customWidth="1"/>
    <col min="10452" max="10452" width="9.25" style="16" customWidth="1"/>
    <col min="10453" max="10457" width="5.75" style="16" customWidth="1"/>
    <col min="10458" max="10458" width="8.125" style="16" customWidth="1"/>
    <col min="10459" max="10459" width="15.375" style="16" customWidth="1"/>
    <col min="10460" max="10460" width="9.5" style="16" customWidth="1"/>
    <col min="10461" max="10461" width="8.5" style="16" customWidth="1"/>
    <col min="10462" max="10462" width="8.75" style="16" customWidth="1"/>
    <col min="10463" max="10463" width="6" style="16" customWidth="1"/>
    <col min="10464" max="10464" width="12.375" style="16" customWidth="1"/>
    <col min="10465" max="10465" width="17.625" style="16" customWidth="1"/>
    <col min="10466" max="10470" width="6" style="16" customWidth="1"/>
    <col min="10471" max="10471" width="6.375" style="16" customWidth="1"/>
    <col min="10472" max="10473" width="10.125" style="16" customWidth="1"/>
    <col min="10474" max="10474" width="11.875" style="16" customWidth="1"/>
    <col min="10475" max="10485" width="10.125" style="16" customWidth="1"/>
    <col min="10486" max="10486" width="8.5" style="16" customWidth="1"/>
    <col min="10487" max="10487" width="12.875" style="16" customWidth="1"/>
    <col min="10488" max="10488" width="10.375" style="16" customWidth="1"/>
    <col min="10489" max="10489" width="6" style="16" customWidth="1"/>
    <col min="10490" max="10490" width="9.125" style="16" customWidth="1"/>
    <col min="10491" max="10491" width="6" style="16" customWidth="1"/>
    <col min="10492" max="10492" width="7.25" style="16" customWidth="1"/>
    <col min="10493" max="10493" width="19.25" style="16" customWidth="1"/>
    <col min="10494" max="10498" width="6" style="16" customWidth="1"/>
    <col min="10499" max="10499" width="6.25" style="16" customWidth="1"/>
    <col min="10500" max="10500" width="8.5" style="16" customWidth="1"/>
    <col min="10501" max="10501" width="10.625" style="16" customWidth="1"/>
    <col min="10502" max="10502" width="9" style="16" customWidth="1"/>
    <col min="10503" max="10503" width="6" style="16" customWidth="1"/>
    <col min="10504" max="10504" width="8.25" style="16" customWidth="1"/>
    <col min="10505" max="10505" width="6" style="16" customWidth="1"/>
    <col min="10506" max="10506" width="7.625" style="16" customWidth="1"/>
    <col min="10507" max="10507" width="19.25" style="16" customWidth="1"/>
    <col min="10508" max="10512" width="6" style="16" customWidth="1"/>
    <col min="10513" max="10513" width="6.25" style="16" customWidth="1"/>
    <col min="10514" max="10514" width="9.875" style="16" customWidth="1"/>
    <col min="10515" max="10515" width="12" style="16" customWidth="1"/>
    <col min="10516" max="10516" width="14.875" style="16" customWidth="1"/>
    <col min="10517" max="10517" width="6" style="16" customWidth="1"/>
    <col min="10518" max="10518" width="12.625" style="16" customWidth="1"/>
    <col min="10519" max="10520" width="6" style="16" customWidth="1"/>
    <col min="10521" max="10521" width="19.25" style="16" customWidth="1"/>
    <col min="10522" max="10526" width="6" style="16" customWidth="1"/>
    <col min="10527" max="10527" width="6.25" style="16" customWidth="1"/>
    <col min="10528" max="10528" width="18.75" style="16" customWidth="1"/>
    <col min="10529" max="10529" width="11.75" style="16" customWidth="1"/>
    <col min="10530" max="10530" width="9.625" style="16" customWidth="1"/>
    <col min="10531" max="10531" width="8" style="16" customWidth="1"/>
    <col min="10532" max="10532" width="9.125" style="16" customWidth="1"/>
    <col min="10533" max="10533" width="6" style="16" customWidth="1"/>
    <col min="10534" max="10534" width="10.75" style="16" customWidth="1"/>
    <col min="10535" max="10535" width="17.5" style="16" customWidth="1"/>
    <col min="10536" max="10539" width="6" style="16" customWidth="1"/>
    <col min="10540" max="10540" width="6.875" style="16" customWidth="1"/>
    <col min="10541" max="10541" width="5.75" style="16" customWidth="1"/>
    <col min="10542" max="10542" width="16.625" style="16" customWidth="1"/>
    <col min="10543" max="10543" width="4.125" style="16" customWidth="1"/>
    <col min="10544" max="10544" width="3.75" style="16" customWidth="1"/>
    <col min="10545" max="10545" width="3.875" style="16" customWidth="1"/>
    <col min="10546" max="10546" width="4.5" style="16" customWidth="1"/>
    <col min="10547" max="10547" width="5" style="16" customWidth="1"/>
    <col min="10548" max="10548" width="5.5" style="16" customWidth="1"/>
    <col min="10549" max="10549" width="5.75" style="16" customWidth="1"/>
    <col min="10550" max="10550" width="5.5" style="16" customWidth="1"/>
    <col min="10551" max="10552" width="5" style="16" customWidth="1"/>
    <col min="10553" max="10553" width="12.875" style="16" customWidth="1"/>
    <col min="10554" max="10563" width="5" style="16" customWidth="1"/>
    <col min="10564" max="10694" width="9" style="16"/>
    <col min="10695" max="10695" width="11.5" style="16" customWidth="1"/>
    <col min="10696" max="10696" width="58.5" style="16" customWidth="1"/>
    <col min="10697" max="10697" width="13.875" style="16" customWidth="1"/>
    <col min="10698" max="10698" width="17.625" style="16" customWidth="1"/>
    <col min="10699" max="10699" width="22" style="16" customWidth="1"/>
    <col min="10700" max="10700" width="18.875" style="16" customWidth="1"/>
    <col min="10701" max="10701" width="9.25" style="16" customWidth="1"/>
    <col min="10702" max="10706" width="5.75" style="16" customWidth="1"/>
    <col min="10707" max="10707" width="17.25" style="16" customWidth="1"/>
    <col min="10708" max="10708" width="9.25" style="16" customWidth="1"/>
    <col min="10709" max="10713" width="5.75" style="16" customWidth="1"/>
    <col min="10714" max="10714" width="8.125" style="16" customWidth="1"/>
    <col min="10715" max="10715" width="15.375" style="16" customWidth="1"/>
    <col min="10716" max="10716" width="9.5" style="16" customWidth="1"/>
    <col min="10717" max="10717" width="8.5" style="16" customWidth="1"/>
    <col min="10718" max="10718" width="8.75" style="16" customWidth="1"/>
    <col min="10719" max="10719" width="6" style="16" customWidth="1"/>
    <col min="10720" max="10720" width="12.375" style="16" customWidth="1"/>
    <col min="10721" max="10721" width="17.625" style="16" customWidth="1"/>
    <col min="10722" max="10726" width="6" style="16" customWidth="1"/>
    <col min="10727" max="10727" width="6.375" style="16" customWidth="1"/>
    <col min="10728" max="10729" width="10.125" style="16" customWidth="1"/>
    <col min="10730" max="10730" width="11.875" style="16" customWidth="1"/>
    <col min="10731" max="10741" width="10.125" style="16" customWidth="1"/>
    <col min="10742" max="10742" width="8.5" style="16" customWidth="1"/>
    <col min="10743" max="10743" width="12.875" style="16" customWidth="1"/>
    <col min="10744" max="10744" width="10.375" style="16" customWidth="1"/>
    <col min="10745" max="10745" width="6" style="16" customWidth="1"/>
    <col min="10746" max="10746" width="9.125" style="16" customWidth="1"/>
    <col min="10747" max="10747" width="6" style="16" customWidth="1"/>
    <col min="10748" max="10748" width="7.25" style="16" customWidth="1"/>
    <col min="10749" max="10749" width="19.25" style="16" customWidth="1"/>
    <col min="10750" max="10754" width="6" style="16" customWidth="1"/>
    <col min="10755" max="10755" width="6.25" style="16" customWidth="1"/>
    <col min="10756" max="10756" width="8.5" style="16" customWidth="1"/>
    <col min="10757" max="10757" width="10.625" style="16" customWidth="1"/>
    <col min="10758" max="10758" width="9" style="16" customWidth="1"/>
    <col min="10759" max="10759" width="6" style="16" customWidth="1"/>
    <col min="10760" max="10760" width="8.25" style="16" customWidth="1"/>
    <col min="10761" max="10761" width="6" style="16" customWidth="1"/>
    <col min="10762" max="10762" width="7.625" style="16" customWidth="1"/>
    <col min="10763" max="10763" width="19.25" style="16" customWidth="1"/>
    <col min="10764" max="10768" width="6" style="16" customWidth="1"/>
    <col min="10769" max="10769" width="6.25" style="16" customWidth="1"/>
    <col min="10770" max="10770" width="9.875" style="16" customWidth="1"/>
    <col min="10771" max="10771" width="12" style="16" customWidth="1"/>
    <col min="10772" max="10772" width="14.875" style="16" customWidth="1"/>
    <col min="10773" max="10773" width="6" style="16" customWidth="1"/>
    <col min="10774" max="10774" width="12.625" style="16" customWidth="1"/>
    <col min="10775" max="10776" width="6" style="16" customWidth="1"/>
    <col min="10777" max="10777" width="19.25" style="16" customWidth="1"/>
    <col min="10778" max="10782" width="6" style="16" customWidth="1"/>
    <col min="10783" max="10783" width="6.25" style="16" customWidth="1"/>
    <col min="10784" max="10784" width="18.75" style="16" customWidth="1"/>
    <col min="10785" max="10785" width="11.75" style="16" customWidth="1"/>
    <col min="10786" max="10786" width="9.625" style="16" customWidth="1"/>
    <col min="10787" max="10787" width="8" style="16" customWidth="1"/>
    <col min="10788" max="10788" width="9.125" style="16" customWidth="1"/>
    <col min="10789" max="10789" width="6" style="16" customWidth="1"/>
    <col min="10790" max="10790" width="10.75" style="16" customWidth="1"/>
    <col min="10791" max="10791" width="17.5" style="16" customWidth="1"/>
    <col min="10792" max="10795" width="6" style="16" customWidth="1"/>
    <col min="10796" max="10796" width="6.875" style="16" customWidth="1"/>
    <col min="10797" max="10797" width="5.75" style="16" customWidth="1"/>
    <col min="10798" max="10798" width="16.625" style="16" customWidth="1"/>
    <col min="10799" max="10799" width="4.125" style="16" customWidth="1"/>
    <col min="10800" max="10800" width="3.75" style="16" customWidth="1"/>
    <col min="10801" max="10801" width="3.875" style="16" customWidth="1"/>
    <col min="10802" max="10802" width="4.5" style="16" customWidth="1"/>
    <col min="10803" max="10803" width="5" style="16" customWidth="1"/>
    <col min="10804" max="10804" width="5.5" style="16" customWidth="1"/>
    <col min="10805" max="10805" width="5.75" style="16" customWidth="1"/>
    <col min="10806" max="10806" width="5.5" style="16" customWidth="1"/>
    <col min="10807" max="10808" width="5" style="16" customWidth="1"/>
    <col min="10809" max="10809" width="12.875" style="16" customWidth="1"/>
    <col min="10810" max="10819" width="5" style="16" customWidth="1"/>
    <col min="10820" max="10950" width="9" style="16"/>
    <col min="10951" max="10951" width="11.5" style="16" customWidth="1"/>
    <col min="10952" max="10952" width="58.5" style="16" customWidth="1"/>
    <col min="10953" max="10953" width="13.875" style="16" customWidth="1"/>
    <col min="10954" max="10954" width="17.625" style="16" customWidth="1"/>
    <col min="10955" max="10955" width="22" style="16" customWidth="1"/>
    <col min="10956" max="10956" width="18.875" style="16" customWidth="1"/>
    <col min="10957" max="10957" width="9.25" style="16" customWidth="1"/>
    <col min="10958" max="10962" width="5.75" style="16" customWidth="1"/>
    <col min="10963" max="10963" width="17.25" style="16" customWidth="1"/>
    <col min="10964" max="10964" width="9.25" style="16" customWidth="1"/>
    <col min="10965" max="10969" width="5.75" style="16" customWidth="1"/>
    <col min="10970" max="10970" width="8.125" style="16" customWidth="1"/>
    <col min="10971" max="10971" width="15.375" style="16" customWidth="1"/>
    <col min="10972" max="10972" width="9.5" style="16" customWidth="1"/>
    <col min="10973" max="10973" width="8.5" style="16" customWidth="1"/>
    <col min="10974" max="10974" width="8.75" style="16" customWidth="1"/>
    <col min="10975" max="10975" width="6" style="16" customWidth="1"/>
    <col min="10976" max="10976" width="12.375" style="16" customWidth="1"/>
    <col min="10977" max="10977" width="17.625" style="16" customWidth="1"/>
    <col min="10978" max="10982" width="6" style="16" customWidth="1"/>
    <col min="10983" max="10983" width="6.375" style="16" customWidth="1"/>
    <col min="10984" max="10985" width="10.125" style="16" customWidth="1"/>
    <col min="10986" max="10986" width="11.875" style="16" customWidth="1"/>
    <col min="10987" max="10997" width="10.125" style="16" customWidth="1"/>
    <col min="10998" max="10998" width="8.5" style="16" customWidth="1"/>
    <col min="10999" max="10999" width="12.875" style="16" customWidth="1"/>
    <col min="11000" max="11000" width="10.375" style="16" customWidth="1"/>
    <col min="11001" max="11001" width="6" style="16" customWidth="1"/>
    <col min="11002" max="11002" width="9.125" style="16" customWidth="1"/>
    <col min="11003" max="11003" width="6" style="16" customWidth="1"/>
    <col min="11004" max="11004" width="7.25" style="16" customWidth="1"/>
    <col min="11005" max="11005" width="19.25" style="16" customWidth="1"/>
    <col min="11006" max="11010" width="6" style="16" customWidth="1"/>
    <col min="11011" max="11011" width="6.25" style="16" customWidth="1"/>
    <col min="11012" max="11012" width="8.5" style="16" customWidth="1"/>
    <col min="11013" max="11013" width="10.625" style="16" customWidth="1"/>
    <col min="11014" max="11014" width="9" style="16" customWidth="1"/>
    <col min="11015" max="11015" width="6" style="16" customWidth="1"/>
    <col min="11016" max="11016" width="8.25" style="16" customWidth="1"/>
    <col min="11017" max="11017" width="6" style="16" customWidth="1"/>
    <col min="11018" max="11018" width="7.625" style="16" customWidth="1"/>
    <col min="11019" max="11019" width="19.25" style="16" customWidth="1"/>
    <col min="11020" max="11024" width="6" style="16" customWidth="1"/>
    <col min="11025" max="11025" width="6.25" style="16" customWidth="1"/>
    <col min="11026" max="11026" width="9.875" style="16" customWidth="1"/>
    <col min="11027" max="11027" width="12" style="16" customWidth="1"/>
    <col min="11028" max="11028" width="14.875" style="16" customWidth="1"/>
    <col min="11029" max="11029" width="6" style="16" customWidth="1"/>
    <col min="11030" max="11030" width="12.625" style="16" customWidth="1"/>
    <col min="11031" max="11032" width="6" style="16" customWidth="1"/>
    <col min="11033" max="11033" width="19.25" style="16" customWidth="1"/>
    <col min="11034" max="11038" width="6" style="16" customWidth="1"/>
    <col min="11039" max="11039" width="6.25" style="16" customWidth="1"/>
    <col min="11040" max="11040" width="18.75" style="16" customWidth="1"/>
    <col min="11041" max="11041" width="11.75" style="16" customWidth="1"/>
    <col min="11042" max="11042" width="9.625" style="16" customWidth="1"/>
    <col min="11043" max="11043" width="8" style="16" customWidth="1"/>
    <col min="11044" max="11044" width="9.125" style="16" customWidth="1"/>
    <col min="11045" max="11045" width="6" style="16" customWidth="1"/>
    <col min="11046" max="11046" width="10.75" style="16" customWidth="1"/>
    <col min="11047" max="11047" width="17.5" style="16" customWidth="1"/>
    <col min="11048" max="11051" width="6" style="16" customWidth="1"/>
    <col min="11052" max="11052" width="6.875" style="16" customWidth="1"/>
    <col min="11053" max="11053" width="5.75" style="16" customWidth="1"/>
    <col min="11054" max="11054" width="16.625" style="16" customWidth="1"/>
    <col min="11055" max="11055" width="4.125" style="16" customWidth="1"/>
    <col min="11056" max="11056" width="3.75" style="16" customWidth="1"/>
    <col min="11057" max="11057" width="3.875" style="16" customWidth="1"/>
    <col min="11058" max="11058" width="4.5" style="16" customWidth="1"/>
    <col min="11059" max="11059" width="5" style="16" customWidth="1"/>
    <col min="11060" max="11060" width="5.5" style="16" customWidth="1"/>
    <col min="11061" max="11061" width="5.75" style="16" customWidth="1"/>
    <col min="11062" max="11062" width="5.5" style="16" customWidth="1"/>
    <col min="11063" max="11064" width="5" style="16" customWidth="1"/>
    <col min="11065" max="11065" width="12.875" style="16" customWidth="1"/>
    <col min="11066" max="11075" width="5" style="16" customWidth="1"/>
    <col min="11076" max="11206" width="9" style="16"/>
    <col min="11207" max="11207" width="11.5" style="16" customWidth="1"/>
    <col min="11208" max="11208" width="58.5" style="16" customWidth="1"/>
    <col min="11209" max="11209" width="13.875" style="16" customWidth="1"/>
    <col min="11210" max="11210" width="17.625" style="16" customWidth="1"/>
    <col min="11211" max="11211" width="22" style="16" customWidth="1"/>
    <col min="11212" max="11212" width="18.875" style="16" customWidth="1"/>
    <col min="11213" max="11213" width="9.25" style="16" customWidth="1"/>
    <col min="11214" max="11218" width="5.75" style="16" customWidth="1"/>
    <col min="11219" max="11219" width="17.25" style="16" customWidth="1"/>
    <col min="11220" max="11220" width="9.25" style="16" customWidth="1"/>
    <col min="11221" max="11225" width="5.75" style="16" customWidth="1"/>
    <col min="11226" max="11226" width="8.125" style="16" customWidth="1"/>
    <col min="11227" max="11227" width="15.375" style="16" customWidth="1"/>
    <col min="11228" max="11228" width="9.5" style="16" customWidth="1"/>
    <col min="11229" max="11229" width="8.5" style="16" customWidth="1"/>
    <col min="11230" max="11230" width="8.75" style="16" customWidth="1"/>
    <col min="11231" max="11231" width="6" style="16" customWidth="1"/>
    <col min="11232" max="11232" width="12.375" style="16" customWidth="1"/>
    <col min="11233" max="11233" width="17.625" style="16" customWidth="1"/>
    <col min="11234" max="11238" width="6" style="16" customWidth="1"/>
    <col min="11239" max="11239" width="6.375" style="16" customWidth="1"/>
    <col min="11240" max="11241" width="10.125" style="16" customWidth="1"/>
    <col min="11242" max="11242" width="11.875" style="16" customWidth="1"/>
    <col min="11243" max="11253" width="10.125" style="16" customWidth="1"/>
    <col min="11254" max="11254" width="8.5" style="16" customWidth="1"/>
    <col min="11255" max="11255" width="12.875" style="16" customWidth="1"/>
    <col min="11256" max="11256" width="10.375" style="16" customWidth="1"/>
    <col min="11257" max="11257" width="6" style="16" customWidth="1"/>
    <col min="11258" max="11258" width="9.125" style="16" customWidth="1"/>
    <col min="11259" max="11259" width="6" style="16" customWidth="1"/>
    <col min="11260" max="11260" width="7.25" style="16" customWidth="1"/>
    <col min="11261" max="11261" width="19.25" style="16" customWidth="1"/>
    <col min="11262" max="11266" width="6" style="16" customWidth="1"/>
    <col min="11267" max="11267" width="6.25" style="16" customWidth="1"/>
    <col min="11268" max="11268" width="8.5" style="16" customWidth="1"/>
    <col min="11269" max="11269" width="10.625" style="16" customWidth="1"/>
    <col min="11270" max="11270" width="9" style="16" customWidth="1"/>
    <col min="11271" max="11271" width="6" style="16" customWidth="1"/>
    <col min="11272" max="11272" width="8.25" style="16" customWidth="1"/>
    <col min="11273" max="11273" width="6" style="16" customWidth="1"/>
    <col min="11274" max="11274" width="7.625" style="16" customWidth="1"/>
    <col min="11275" max="11275" width="19.25" style="16" customWidth="1"/>
    <col min="11276" max="11280" width="6" style="16" customWidth="1"/>
    <col min="11281" max="11281" width="6.25" style="16" customWidth="1"/>
    <col min="11282" max="11282" width="9.875" style="16" customWidth="1"/>
    <col min="11283" max="11283" width="12" style="16" customWidth="1"/>
    <col min="11284" max="11284" width="14.875" style="16" customWidth="1"/>
    <col min="11285" max="11285" width="6" style="16" customWidth="1"/>
    <col min="11286" max="11286" width="12.625" style="16" customWidth="1"/>
    <col min="11287" max="11288" width="6" style="16" customWidth="1"/>
    <col min="11289" max="11289" width="19.25" style="16" customWidth="1"/>
    <col min="11290" max="11294" width="6" style="16" customWidth="1"/>
    <col min="11295" max="11295" width="6.25" style="16" customWidth="1"/>
    <col min="11296" max="11296" width="18.75" style="16" customWidth="1"/>
    <col min="11297" max="11297" width="11.75" style="16" customWidth="1"/>
    <col min="11298" max="11298" width="9.625" style="16" customWidth="1"/>
    <col min="11299" max="11299" width="8" style="16" customWidth="1"/>
    <col min="11300" max="11300" width="9.125" style="16" customWidth="1"/>
    <col min="11301" max="11301" width="6" style="16" customWidth="1"/>
    <col min="11302" max="11302" width="10.75" style="16" customWidth="1"/>
    <col min="11303" max="11303" width="17.5" style="16" customWidth="1"/>
    <col min="11304" max="11307" width="6" style="16" customWidth="1"/>
    <col min="11308" max="11308" width="6.875" style="16" customWidth="1"/>
    <col min="11309" max="11309" width="5.75" style="16" customWidth="1"/>
    <col min="11310" max="11310" width="16.625" style="16" customWidth="1"/>
    <col min="11311" max="11311" width="4.125" style="16" customWidth="1"/>
    <col min="11312" max="11312" width="3.75" style="16" customWidth="1"/>
    <col min="11313" max="11313" width="3.875" style="16" customWidth="1"/>
    <col min="11314" max="11314" width="4.5" style="16" customWidth="1"/>
    <col min="11315" max="11315" width="5" style="16" customWidth="1"/>
    <col min="11316" max="11316" width="5.5" style="16" customWidth="1"/>
    <col min="11317" max="11317" width="5.75" style="16" customWidth="1"/>
    <col min="11318" max="11318" width="5.5" style="16" customWidth="1"/>
    <col min="11319" max="11320" width="5" style="16" customWidth="1"/>
    <col min="11321" max="11321" width="12.875" style="16" customWidth="1"/>
    <col min="11322" max="11331" width="5" style="16" customWidth="1"/>
    <col min="11332" max="11462" width="9" style="16"/>
    <col min="11463" max="11463" width="11.5" style="16" customWidth="1"/>
    <col min="11464" max="11464" width="58.5" style="16" customWidth="1"/>
    <col min="11465" max="11465" width="13.875" style="16" customWidth="1"/>
    <col min="11466" max="11466" width="17.625" style="16" customWidth="1"/>
    <col min="11467" max="11467" width="22" style="16" customWidth="1"/>
    <col min="11468" max="11468" width="18.875" style="16" customWidth="1"/>
    <col min="11469" max="11469" width="9.25" style="16" customWidth="1"/>
    <col min="11470" max="11474" width="5.75" style="16" customWidth="1"/>
    <col min="11475" max="11475" width="17.25" style="16" customWidth="1"/>
    <col min="11476" max="11476" width="9.25" style="16" customWidth="1"/>
    <col min="11477" max="11481" width="5.75" style="16" customWidth="1"/>
    <col min="11482" max="11482" width="8.125" style="16" customWidth="1"/>
    <col min="11483" max="11483" width="15.375" style="16" customWidth="1"/>
    <col min="11484" max="11484" width="9.5" style="16" customWidth="1"/>
    <col min="11485" max="11485" width="8.5" style="16" customWidth="1"/>
    <col min="11486" max="11486" width="8.75" style="16" customWidth="1"/>
    <col min="11487" max="11487" width="6" style="16" customWidth="1"/>
    <col min="11488" max="11488" width="12.375" style="16" customWidth="1"/>
    <col min="11489" max="11489" width="17.625" style="16" customWidth="1"/>
    <col min="11490" max="11494" width="6" style="16" customWidth="1"/>
    <col min="11495" max="11495" width="6.375" style="16" customWidth="1"/>
    <col min="11496" max="11497" width="10.125" style="16" customWidth="1"/>
    <col min="11498" max="11498" width="11.875" style="16" customWidth="1"/>
    <col min="11499" max="11509" width="10.125" style="16" customWidth="1"/>
    <col min="11510" max="11510" width="8.5" style="16" customWidth="1"/>
    <col min="11511" max="11511" width="12.875" style="16" customWidth="1"/>
    <col min="11512" max="11512" width="10.375" style="16" customWidth="1"/>
    <col min="11513" max="11513" width="6" style="16" customWidth="1"/>
    <col min="11514" max="11514" width="9.125" style="16" customWidth="1"/>
    <col min="11515" max="11515" width="6" style="16" customWidth="1"/>
    <col min="11516" max="11516" width="7.25" style="16" customWidth="1"/>
    <col min="11517" max="11517" width="19.25" style="16" customWidth="1"/>
    <col min="11518" max="11522" width="6" style="16" customWidth="1"/>
    <col min="11523" max="11523" width="6.25" style="16" customWidth="1"/>
    <col min="11524" max="11524" width="8.5" style="16" customWidth="1"/>
    <col min="11525" max="11525" width="10.625" style="16" customWidth="1"/>
    <col min="11526" max="11526" width="9" style="16" customWidth="1"/>
    <col min="11527" max="11527" width="6" style="16" customWidth="1"/>
    <col min="11528" max="11528" width="8.25" style="16" customWidth="1"/>
    <col min="11529" max="11529" width="6" style="16" customWidth="1"/>
    <col min="11530" max="11530" width="7.625" style="16" customWidth="1"/>
    <col min="11531" max="11531" width="19.25" style="16" customWidth="1"/>
    <col min="11532" max="11536" width="6" style="16" customWidth="1"/>
    <col min="11537" max="11537" width="6.25" style="16" customWidth="1"/>
    <col min="11538" max="11538" width="9.875" style="16" customWidth="1"/>
    <col min="11539" max="11539" width="12" style="16" customWidth="1"/>
    <col min="11540" max="11540" width="14.875" style="16" customWidth="1"/>
    <col min="11541" max="11541" width="6" style="16" customWidth="1"/>
    <col min="11542" max="11542" width="12.625" style="16" customWidth="1"/>
    <col min="11543" max="11544" width="6" style="16" customWidth="1"/>
    <col min="11545" max="11545" width="19.25" style="16" customWidth="1"/>
    <col min="11546" max="11550" width="6" style="16" customWidth="1"/>
    <col min="11551" max="11551" width="6.25" style="16" customWidth="1"/>
    <col min="11552" max="11552" width="18.75" style="16" customWidth="1"/>
    <col min="11553" max="11553" width="11.75" style="16" customWidth="1"/>
    <col min="11554" max="11554" width="9.625" style="16" customWidth="1"/>
    <col min="11555" max="11555" width="8" style="16" customWidth="1"/>
    <col min="11556" max="11556" width="9.125" style="16" customWidth="1"/>
    <col min="11557" max="11557" width="6" style="16" customWidth="1"/>
    <col min="11558" max="11558" width="10.75" style="16" customWidth="1"/>
    <col min="11559" max="11559" width="17.5" style="16" customWidth="1"/>
    <col min="11560" max="11563" width="6" style="16" customWidth="1"/>
    <col min="11564" max="11564" width="6.875" style="16" customWidth="1"/>
    <col min="11565" max="11565" width="5.75" style="16" customWidth="1"/>
    <col min="11566" max="11566" width="16.625" style="16" customWidth="1"/>
    <col min="11567" max="11567" width="4.125" style="16" customWidth="1"/>
    <col min="11568" max="11568" width="3.75" style="16" customWidth="1"/>
    <col min="11569" max="11569" width="3.875" style="16" customWidth="1"/>
    <col min="11570" max="11570" width="4.5" style="16" customWidth="1"/>
    <col min="11571" max="11571" width="5" style="16" customWidth="1"/>
    <col min="11572" max="11572" width="5.5" style="16" customWidth="1"/>
    <col min="11573" max="11573" width="5.75" style="16" customWidth="1"/>
    <col min="11574" max="11574" width="5.5" style="16" customWidth="1"/>
    <col min="11575" max="11576" width="5" style="16" customWidth="1"/>
    <col min="11577" max="11577" width="12.875" style="16" customWidth="1"/>
    <col min="11578" max="11587" width="5" style="16" customWidth="1"/>
    <col min="11588" max="11718" width="9" style="16"/>
    <col min="11719" max="11719" width="11.5" style="16" customWidth="1"/>
    <col min="11720" max="11720" width="58.5" style="16" customWidth="1"/>
    <col min="11721" max="11721" width="13.875" style="16" customWidth="1"/>
    <col min="11722" max="11722" width="17.625" style="16" customWidth="1"/>
    <col min="11723" max="11723" width="22" style="16" customWidth="1"/>
    <col min="11724" max="11724" width="18.875" style="16" customWidth="1"/>
    <col min="11725" max="11725" width="9.25" style="16" customWidth="1"/>
    <col min="11726" max="11730" width="5.75" style="16" customWidth="1"/>
    <col min="11731" max="11731" width="17.25" style="16" customWidth="1"/>
    <col min="11732" max="11732" width="9.25" style="16" customWidth="1"/>
    <col min="11733" max="11737" width="5.75" style="16" customWidth="1"/>
    <col min="11738" max="11738" width="8.125" style="16" customWidth="1"/>
    <col min="11739" max="11739" width="15.375" style="16" customWidth="1"/>
    <col min="11740" max="11740" width="9.5" style="16" customWidth="1"/>
    <col min="11741" max="11741" width="8.5" style="16" customWidth="1"/>
    <col min="11742" max="11742" width="8.75" style="16" customWidth="1"/>
    <col min="11743" max="11743" width="6" style="16" customWidth="1"/>
    <col min="11744" max="11744" width="12.375" style="16" customWidth="1"/>
    <col min="11745" max="11745" width="17.625" style="16" customWidth="1"/>
    <col min="11746" max="11750" width="6" style="16" customWidth="1"/>
    <col min="11751" max="11751" width="6.375" style="16" customWidth="1"/>
    <col min="11752" max="11753" width="10.125" style="16" customWidth="1"/>
    <col min="11754" max="11754" width="11.875" style="16" customWidth="1"/>
    <col min="11755" max="11765" width="10.125" style="16" customWidth="1"/>
    <col min="11766" max="11766" width="8.5" style="16" customWidth="1"/>
    <col min="11767" max="11767" width="12.875" style="16" customWidth="1"/>
    <col min="11768" max="11768" width="10.375" style="16" customWidth="1"/>
    <col min="11769" max="11769" width="6" style="16" customWidth="1"/>
    <col min="11770" max="11770" width="9.125" style="16" customWidth="1"/>
    <col min="11771" max="11771" width="6" style="16" customWidth="1"/>
    <col min="11772" max="11772" width="7.25" style="16" customWidth="1"/>
    <col min="11773" max="11773" width="19.25" style="16" customWidth="1"/>
    <col min="11774" max="11778" width="6" style="16" customWidth="1"/>
    <col min="11779" max="11779" width="6.25" style="16" customWidth="1"/>
    <col min="11780" max="11780" width="8.5" style="16" customWidth="1"/>
    <col min="11781" max="11781" width="10.625" style="16" customWidth="1"/>
    <col min="11782" max="11782" width="9" style="16" customWidth="1"/>
    <col min="11783" max="11783" width="6" style="16" customWidth="1"/>
    <col min="11784" max="11784" width="8.25" style="16" customWidth="1"/>
    <col min="11785" max="11785" width="6" style="16" customWidth="1"/>
    <col min="11786" max="11786" width="7.625" style="16" customWidth="1"/>
    <col min="11787" max="11787" width="19.25" style="16" customWidth="1"/>
    <col min="11788" max="11792" width="6" style="16" customWidth="1"/>
    <col min="11793" max="11793" width="6.25" style="16" customWidth="1"/>
    <col min="11794" max="11794" width="9.875" style="16" customWidth="1"/>
    <col min="11795" max="11795" width="12" style="16" customWidth="1"/>
    <col min="11796" max="11796" width="14.875" style="16" customWidth="1"/>
    <col min="11797" max="11797" width="6" style="16" customWidth="1"/>
    <col min="11798" max="11798" width="12.625" style="16" customWidth="1"/>
    <col min="11799" max="11800" width="6" style="16" customWidth="1"/>
    <col min="11801" max="11801" width="19.25" style="16" customWidth="1"/>
    <col min="11802" max="11806" width="6" style="16" customWidth="1"/>
    <col min="11807" max="11807" width="6.25" style="16" customWidth="1"/>
    <col min="11808" max="11808" width="18.75" style="16" customWidth="1"/>
    <col min="11809" max="11809" width="11.75" style="16" customWidth="1"/>
    <col min="11810" max="11810" width="9.625" style="16" customWidth="1"/>
    <col min="11811" max="11811" width="8" style="16" customWidth="1"/>
    <col min="11812" max="11812" width="9.125" style="16" customWidth="1"/>
    <col min="11813" max="11813" width="6" style="16" customWidth="1"/>
    <col min="11814" max="11814" width="10.75" style="16" customWidth="1"/>
    <col min="11815" max="11815" width="17.5" style="16" customWidth="1"/>
    <col min="11816" max="11819" width="6" style="16" customWidth="1"/>
    <col min="11820" max="11820" width="6.875" style="16" customWidth="1"/>
    <col min="11821" max="11821" width="5.75" style="16" customWidth="1"/>
    <col min="11822" max="11822" width="16.625" style="16" customWidth="1"/>
    <col min="11823" max="11823" width="4.125" style="16" customWidth="1"/>
    <col min="11824" max="11824" width="3.75" style="16" customWidth="1"/>
    <col min="11825" max="11825" width="3.875" style="16" customWidth="1"/>
    <col min="11826" max="11826" width="4.5" style="16" customWidth="1"/>
    <col min="11827" max="11827" width="5" style="16" customWidth="1"/>
    <col min="11828" max="11828" width="5.5" style="16" customWidth="1"/>
    <col min="11829" max="11829" width="5.75" style="16" customWidth="1"/>
    <col min="11830" max="11830" width="5.5" style="16" customWidth="1"/>
    <col min="11831" max="11832" width="5" style="16" customWidth="1"/>
    <col min="11833" max="11833" width="12.875" style="16" customWidth="1"/>
    <col min="11834" max="11843" width="5" style="16" customWidth="1"/>
    <col min="11844" max="11974" width="9" style="16"/>
    <col min="11975" max="11975" width="11.5" style="16" customWidth="1"/>
    <col min="11976" max="11976" width="58.5" style="16" customWidth="1"/>
    <col min="11977" max="11977" width="13.875" style="16" customWidth="1"/>
    <col min="11978" max="11978" width="17.625" style="16" customWidth="1"/>
    <col min="11979" max="11979" width="22" style="16" customWidth="1"/>
    <col min="11980" max="11980" width="18.875" style="16" customWidth="1"/>
    <col min="11981" max="11981" width="9.25" style="16" customWidth="1"/>
    <col min="11982" max="11986" width="5.75" style="16" customWidth="1"/>
    <col min="11987" max="11987" width="17.25" style="16" customWidth="1"/>
    <col min="11988" max="11988" width="9.25" style="16" customWidth="1"/>
    <col min="11989" max="11993" width="5.75" style="16" customWidth="1"/>
    <col min="11994" max="11994" width="8.125" style="16" customWidth="1"/>
    <col min="11995" max="11995" width="15.375" style="16" customWidth="1"/>
    <col min="11996" max="11996" width="9.5" style="16" customWidth="1"/>
    <col min="11997" max="11997" width="8.5" style="16" customWidth="1"/>
    <col min="11998" max="11998" width="8.75" style="16" customWidth="1"/>
    <col min="11999" max="11999" width="6" style="16" customWidth="1"/>
    <col min="12000" max="12000" width="12.375" style="16" customWidth="1"/>
    <col min="12001" max="12001" width="17.625" style="16" customWidth="1"/>
    <col min="12002" max="12006" width="6" style="16" customWidth="1"/>
    <col min="12007" max="12007" width="6.375" style="16" customWidth="1"/>
    <col min="12008" max="12009" width="10.125" style="16" customWidth="1"/>
    <col min="12010" max="12010" width="11.875" style="16" customWidth="1"/>
    <col min="12011" max="12021" width="10.125" style="16" customWidth="1"/>
    <col min="12022" max="12022" width="8.5" style="16" customWidth="1"/>
    <col min="12023" max="12023" width="12.875" style="16" customWidth="1"/>
    <col min="12024" max="12024" width="10.375" style="16" customWidth="1"/>
    <col min="12025" max="12025" width="6" style="16" customWidth="1"/>
    <col min="12026" max="12026" width="9.125" style="16" customWidth="1"/>
    <col min="12027" max="12027" width="6" style="16" customWidth="1"/>
    <col min="12028" max="12028" width="7.25" style="16" customWidth="1"/>
    <col min="12029" max="12029" width="19.25" style="16" customWidth="1"/>
    <col min="12030" max="12034" width="6" style="16" customWidth="1"/>
    <col min="12035" max="12035" width="6.25" style="16" customWidth="1"/>
    <col min="12036" max="12036" width="8.5" style="16" customWidth="1"/>
    <col min="12037" max="12037" width="10.625" style="16" customWidth="1"/>
    <col min="12038" max="12038" width="9" style="16" customWidth="1"/>
    <col min="12039" max="12039" width="6" style="16" customWidth="1"/>
    <col min="12040" max="12040" width="8.25" style="16" customWidth="1"/>
    <col min="12041" max="12041" width="6" style="16" customWidth="1"/>
    <col min="12042" max="12042" width="7.625" style="16" customWidth="1"/>
    <col min="12043" max="12043" width="19.25" style="16" customWidth="1"/>
    <col min="12044" max="12048" width="6" style="16" customWidth="1"/>
    <col min="12049" max="12049" width="6.25" style="16" customWidth="1"/>
    <col min="12050" max="12050" width="9.875" style="16" customWidth="1"/>
    <col min="12051" max="12051" width="12" style="16" customWidth="1"/>
    <col min="12052" max="12052" width="14.875" style="16" customWidth="1"/>
    <col min="12053" max="12053" width="6" style="16" customWidth="1"/>
    <col min="12054" max="12054" width="12.625" style="16" customWidth="1"/>
    <col min="12055" max="12056" width="6" style="16" customWidth="1"/>
    <col min="12057" max="12057" width="19.25" style="16" customWidth="1"/>
    <col min="12058" max="12062" width="6" style="16" customWidth="1"/>
    <col min="12063" max="12063" width="6.25" style="16" customWidth="1"/>
    <col min="12064" max="12064" width="18.75" style="16" customWidth="1"/>
    <col min="12065" max="12065" width="11.75" style="16" customWidth="1"/>
    <col min="12066" max="12066" width="9.625" style="16" customWidth="1"/>
    <col min="12067" max="12067" width="8" style="16" customWidth="1"/>
    <col min="12068" max="12068" width="9.125" style="16" customWidth="1"/>
    <col min="12069" max="12069" width="6" style="16" customWidth="1"/>
    <col min="12070" max="12070" width="10.75" style="16" customWidth="1"/>
    <col min="12071" max="12071" width="17.5" style="16" customWidth="1"/>
    <col min="12072" max="12075" width="6" style="16" customWidth="1"/>
    <col min="12076" max="12076" width="6.875" style="16" customWidth="1"/>
    <col min="12077" max="12077" width="5.75" style="16" customWidth="1"/>
    <col min="12078" max="12078" width="16.625" style="16" customWidth="1"/>
    <col min="12079" max="12079" width="4.125" style="16" customWidth="1"/>
    <col min="12080" max="12080" width="3.75" style="16" customWidth="1"/>
    <col min="12081" max="12081" width="3.875" style="16" customWidth="1"/>
    <col min="12082" max="12082" width="4.5" style="16" customWidth="1"/>
    <col min="12083" max="12083" width="5" style="16" customWidth="1"/>
    <col min="12084" max="12084" width="5.5" style="16" customWidth="1"/>
    <col min="12085" max="12085" width="5.75" style="16" customWidth="1"/>
    <col min="12086" max="12086" width="5.5" style="16" customWidth="1"/>
    <col min="12087" max="12088" width="5" style="16" customWidth="1"/>
    <col min="12089" max="12089" width="12.875" style="16" customWidth="1"/>
    <col min="12090" max="12099" width="5" style="16" customWidth="1"/>
    <col min="12100" max="12230" width="9" style="16"/>
    <col min="12231" max="12231" width="11.5" style="16" customWidth="1"/>
    <col min="12232" max="12232" width="58.5" style="16" customWidth="1"/>
    <col min="12233" max="12233" width="13.875" style="16" customWidth="1"/>
    <col min="12234" max="12234" width="17.625" style="16" customWidth="1"/>
    <col min="12235" max="12235" width="22" style="16" customWidth="1"/>
    <col min="12236" max="12236" width="18.875" style="16" customWidth="1"/>
    <col min="12237" max="12237" width="9.25" style="16" customWidth="1"/>
    <col min="12238" max="12242" width="5.75" style="16" customWidth="1"/>
    <col min="12243" max="12243" width="17.25" style="16" customWidth="1"/>
    <col min="12244" max="12244" width="9.25" style="16" customWidth="1"/>
    <col min="12245" max="12249" width="5.75" style="16" customWidth="1"/>
    <col min="12250" max="12250" width="8.125" style="16" customWidth="1"/>
    <col min="12251" max="12251" width="15.375" style="16" customWidth="1"/>
    <col min="12252" max="12252" width="9.5" style="16" customWidth="1"/>
    <col min="12253" max="12253" width="8.5" style="16" customWidth="1"/>
    <col min="12254" max="12254" width="8.75" style="16" customWidth="1"/>
    <col min="12255" max="12255" width="6" style="16" customWidth="1"/>
    <col min="12256" max="12256" width="12.375" style="16" customWidth="1"/>
    <col min="12257" max="12257" width="17.625" style="16" customWidth="1"/>
    <col min="12258" max="12262" width="6" style="16" customWidth="1"/>
    <col min="12263" max="12263" width="6.375" style="16" customWidth="1"/>
    <col min="12264" max="12265" width="10.125" style="16" customWidth="1"/>
    <col min="12266" max="12266" width="11.875" style="16" customWidth="1"/>
    <col min="12267" max="12277" width="10.125" style="16" customWidth="1"/>
    <col min="12278" max="12278" width="8.5" style="16" customWidth="1"/>
    <col min="12279" max="12279" width="12.875" style="16" customWidth="1"/>
    <col min="12280" max="12280" width="10.375" style="16" customWidth="1"/>
    <col min="12281" max="12281" width="6" style="16" customWidth="1"/>
    <col min="12282" max="12282" width="9.125" style="16" customWidth="1"/>
    <col min="12283" max="12283" width="6" style="16" customWidth="1"/>
    <col min="12284" max="12284" width="7.25" style="16" customWidth="1"/>
    <col min="12285" max="12285" width="19.25" style="16" customWidth="1"/>
    <col min="12286" max="12290" width="6" style="16" customWidth="1"/>
    <col min="12291" max="12291" width="6.25" style="16" customWidth="1"/>
    <col min="12292" max="12292" width="8.5" style="16" customWidth="1"/>
    <col min="12293" max="12293" width="10.625" style="16" customWidth="1"/>
    <col min="12294" max="12294" width="9" style="16" customWidth="1"/>
    <col min="12295" max="12295" width="6" style="16" customWidth="1"/>
    <col min="12296" max="12296" width="8.25" style="16" customWidth="1"/>
    <col min="12297" max="12297" width="6" style="16" customWidth="1"/>
    <col min="12298" max="12298" width="7.625" style="16" customWidth="1"/>
    <col min="12299" max="12299" width="19.25" style="16" customWidth="1"/>
    <col min="12300" max="12304" width="6" style="16" customWidth="1"/>
    <col min="12305" max="12305" width="6.25" style="16" customWidth="1"/>
    <col min="12306" max="12306" width="9.875" style="16" customWidth="1"/>
    <col min="12307" max="12307" width="12" style="16" customWidth="1"/>
    <col min="12308" max="12308" width="14.875" style="16" customWidth="1"/>
    <col min="12309" max="12309" width="6" style="16" customWidth="1"/>
    <col min="12310" max="12310" width="12.625" style="16" customWidth="1"/>
    <col min="12311" max="12312" width="6" style="16" customWidth="1"/>
    <col min="12313" max="12313" width="19.25" style="16" customWidth="1"/>
    <col min="12314" max="12318" width="6" style="16" customWidth="1"/>
    <col min="12319" max="12319" width="6.25" style="16" customWidth="1"/>
    <col min="12320" max="12320" width="18.75" style="16" customWidth="1"/>
    <col min="12321" max="12321" width="11.75" style="16" customWidth="1"/>
    <col min="12322" max="12322" width="9.625" style="16" customWidth="1"/>
    <col min="12323" max="12323" width="8" style="16" customWidth="1"/>
    <col min="12324" max="12324" width="9.125" style="16" customWidth="1"/>
    <col min="12325" max="12325" width="6" style="16" customWidth="1"/>
    <col min="12326" max="12326" width="10.75" style="16" customWidth="1"/>
    <col min="12327" max="12327" width="17.5" style="16" customWidth="1"/>
    <col min="12328" max="12331" width="6" style="16" customWidth="1"/>
    <col min="12332" max="12332" width="6.875" style="16" customWidth="1"/>
    <col min="12333" max="12333" width="5.75" style="16" customWidth="1"/>
    <col min="12334" max="12334" width="16.625" style="16" customWidth="1"/>
    <col min="12335" max="12335" width="4.125" style="16" customWidth="1"/>
    <col min="12336" max="12336" width="3.75" style="16" customWidth="1"/>
    <col min="12337" max="12337" width="3.875" style="16" customWidth="1"/>
    <col min="12338" max="12338" width="4.5" style="16" customWidth="1"/>
    <col min="12339" max="12339" width="5" style="16" customWidth="1"/>
    <col min="12340" max="12340" width="5.5" style="16" customWidth="1"/>
    <col min="12341" max="12341" width="5.75" style="16" customWidth="1"/>
    <col min="12342" max="12342" width="5.5" style="16" customWidth="1"/>
    <col min="12343" max="12344" width="5" style="16" customWidth="1"/>
    <col min="12345" max="12345" width="12.875" style="16" customWidth="1"/>
    <col min="12346" max="12355" width="5" style="16" customWidth="1"/>
    <col min="12356" max="12486" width="9" style="16"/>
    <col min="12487" max="12487" width="11.5" style="16" customWidth="1"/>
    <col min="12488" max="12488" width="58.5" style="16" customWidth="1"/>
    <col min="12489" max="12489" width="13.875" style="16" customWidth="1"/>
    <col min="12490" max="12490" width="17.625" style="16" customWidth="1"/>
    <col min="12491" max="12491" width="22" style="16" customWidth="1"/>
    <col min="12492" max="12492" width="18.875" style="16" customWidth="1"/>
    <col min="12493" max="12493" width="9.25" style="16" customWidth="1"/>
    <col min="12494" max="12498" width="5.75" style="16" customWidth="1"/>
    <col min="12499" max="12499" width="17.25" style="16" customWidth="1"/>
    <col min="12500" max="12500" width="9.25" style="16" customWidth="1"/>
    <col min="12501" max="12505" width="5.75" style="16" customWidth="1"/>
    <col min="12506" max="12506" width="8.125" style="16" customWidth="1"/>
    <col min="12507" max="12507" width="15.375" style="16" customWidth="1"/>
    <col min="12508" max="12508" width="9.5" style="16" customWidth="1"/>
    <col min="12509" max="12509" width="8.5" style="16" customWidth="1"/>
    <col min="12510" max="12510" width="8.75" style="16" customWidth="1"/>
    <col min="12511" max="12511" width="6" style="16" customWidth="1"/>
    <col min="12512" max="12512" width="12.375" style="16" customWidth="1"/>
    <col min="12513" max="12513" width="17.625" style="16" customWidth="1"/>
    <col min="12514" max="12518" width="6" style="16" customWidth="1"/>
    <col min="12519" max="12519" width="6.375" style="16" customWidth="1"/>
    <col min="12520" max="12521" width="10.125" style="16" customWidth="1"/>
    <col min="12522" max="12522" width="11.875" style="16" customWidth="1"/>
    <col min="12523" max="12533" width="10.125" style="16" customWidth="1"/>
    <col min="12534" max="12534" width="8.5" style="16" customWidth="1"/>
    <col min="12535" max="12535" width="12.875" style="16" customWidth="1"/>
    <col min="12536" max="12536" width="10.375" style="16" customWidth="1"/>
    <col min="12537" max="12537" width="6" style="16" customWidth="1"/>
    <col min="12538" max="12538" width="9.125" style="16" customWidth="1"/>
    <col min="12539" max="12539" width="6" style="16" customWidth="1"/>
    <col min="12540" max="12540" width="7.25" style="16" customWidth="1"/>
    <col min="12541" max="12541" width="19.25" style="16" customWidth="1"/>
    <col min="12542" max="12546" width="6" style="16" customWidth="1"/>
    <col min="12547" max="12547" width="6.25" style="16" customWidth="1"/>
    <col min="12548" max="12548" width="8.5" style="16" customWidth="1"/>
    <col min="12549" max="12549" width="10.625" style="16" customWidth="1"/>
    <col min="12550" max="12550" width="9" style="16" customWidth="1"/>
    <col min="12551" max="12551" width="6" style="16" customWidth="1"/>
    <col min="12552" max="12552" width="8.25" style="16" customWidth="1"/>
    <col min="12553" max="12553" width="6" style="16" customWidth="1"/>
    <col min="12554" max="12554" width="7.625" style="16" customWidth="1"/>
    <col min="12555" max="12555" width="19.25" style="16" customWidth="1"/>
    <col min="12556" max="12560" width="6" style="16" customWidth="1"/>
    <col min="12561" max="12561" width="6.25" style="16" customWidth="1"/>
    <col min="12562" max="12562" width="9.875" style="16" customWidth="1"/>
    <col min="12563" max="12563" width="12" style="16" customWidth="1"/>
    <col min="12564" max="12564" width="14.875" style="16" customWidth="1"/>
    <col min="12565" max="12565" width="6" style="16" customWidth="1"/>
    <col min="12566" max="12566" width="12.625" style="16" customWidth="1"/>
    <col min="12567" max="12568" width="6" style="16" customWidth="1"/>
    <col min="12569" max="12569" width="19.25" style="16" customWidth="1"/>
    <col min="12570" max="12574" width="6" style="16" customWidth="1"/>
    <col min="12575" max="12575" width="6.25" style="16" customWidth="1"/>
    <col min="12576" max="12576" width="18.75" style="16" customWidth="1"/>
    <col min="12577" max="12577" width="11.75" style="16" customWidth="1"/>
    <col min="12578" max="12578" width="9.625" style="16" customWidth="1"/>
    <col min="12579" max="12579" width="8" style="16" customWidth="1"/>
    <col min="12580" max="12580" width="9.125" style="16" customWidth="1"/>
    <col min="12581" max="12581" width="6" style="16" customWidth="1"/>
    <col min="12582" max="12582" width="10.75" style="16" customWidth="1"/>
    <col min="12583" max="12583" width="17.5" style="16" customWidth="1"/>
    <col min="12584" max="12587" width="6" style="16" customWidth="1"/>
    <col min="12588" max="12588" width="6.875" style="16" customWidth="1"/>
    <col min="12589" max="12589" width="5.75" style="16" customWidth="1"/>
    <col min="12590" max="12590" width="16.625" style="16" customWidth="1"/>
    <col min="12591" max="12591" width="4.125" style="16" customWidth="1"/>
    <col min="12592" max="12592" width="3.75" style="16" customWidth="1"/>
    <col min="12593" max="12593" width="3.875" style="16" customWidth="1"/>
    <col min="12594" max="12594" width="4.5" style="16" customWidth="1"/>
    <col min="12595" max="12595" width="5" style="16" customWidth="1"/>
    <col min="12596" max="12596" width="5.5" style="16" customWidth="1"/>
    <col min="12597" max="12597" width="5.75" style="16" customWidth="1"/>
    <col min="12598" max="12598" width="5.5" style="16" customWidth="1"/>
    <col min="12599" max="12600" width="5" style="16" customWidth="1"/>
    <col min="12601" max="12601" width="12.875" style="16" customWidth="1"/>
    <col min="12602" max="12611" width="5" style="16" customWidth="1"/>
    <col min="12612" max="12742" width="9" style="16"/>
    <col min="12743" max="12743" width="11.5" style="16" customWidth="1"/>
    <col min="12744" max="12744" width="58.5" style="16" customWidth="1"/>
    <col min="12745" max="12745" width="13.875" style="16" customWidth="1"/>
    <col min="12746" max="12746" width="17.625" style="16" customWidth="1"/>
    <col min="12747" max="12747" width="22" style="16" customWidth="1"/>
    <col min="12748" max="12748" width="18.875" style="16" customWidth="1"/>
    <col min="12749" max="12749" width="9.25" style="16" customWidth="1"/>
    <col min="12750" max="12754" width="5.75" style="16" customWidth="1"/>
    <col min="12755" max="12755" width="17.25" style="16" customWidth="1"/>
    <col min="12756" max="12756" width="9.25" style="16" customWidth="1"/>
    <col min="12757" max="12761" width="5.75" style="16" customWidth="1"/>
    <col min="12762" max="12762" width="8.125" style="16" customWidth="1"/>
    <col min="12763" max="12763" width="15.375" style="16" customWidth="1"/>
    <col min="12764" max="12764" width="9.5" style="16" customWidth="1"/>
    <col min="12765" max="12765" width="8.5" style="16" customWidth="1"/>
    <col min="12766" max="12766" width="8.75" style="16" customWidth="1"/>
    <col min="12767" max="12767" width="6" style="16" customWidth="1"/>
    <col min="12768" max="12768" width="12.375" style="16" customWidth="1"/>
    <col min="12769" max="12769" width="17.625" style="16" customWidth="1"/>
    <col min="12770" max="12774" width="6" style="16" customWidth="1"/>
    <col min="12775" max="12775" width="6.375" style="16" customWidth="1"/>
    <col min="12776" max="12777" width="10.125" style="16" customWidth="1"/>
    <col min="12778" max="12778" width="11.875" style="16" customWidth="1"/>
    <col min="12779" max="12789" width="10.125" style="16" customWidth="1"/>
    <col min="12790" max="12790" width="8.5" style="16" customWidth="1"/>
    <col min="12791" max="12791" width="12.875" style="16" customWidth="1"/>
    <col min="12792" max="12792" width="10.375" style="16" customWidth="1"/>
    <col min="12793" max="12793" width="6" style="16" customWidth="1"/>
    <col min="12794" max="12794" width="9.125" style="16" customWidth="1"/>
    <col min="12795" max="12795" width="6" style="16" customWidth="1"/>
    <col min="12796" max="12796" width="7.25" style="16" customWidth="1"/>
    <col min="12797" max="12797" width="19.25" style="16" customWidth="1"/>
    <col min="12798" max="12802" width="6" style="16" customWidth="1"/>
    <col min="12803" max="12803" width="6.25" style="16" customWidth="1"/>
    <col min="12804" max="12804" width="8.5" style="16" customWidth="1"/>
    <col min="12805" max="12805" width="10.625" style="16" customWidth="1"/>
    <col min="12806" max="12806" width="9" style="16" customWidth="1"/>
    <col min="12807" max="12807" width="6" style="16" customWidth="1"/>
    <col min="12808" max="12808" width="8.25" style="16" customWidth="1"/>
    <col min="12809" max="12809" width="6" style="16" customWidth="1"/>
    <col min="12810" max="12810" width="7.625" style="16" customWidth="1"/>
    <col min="12811" max="12811" width="19.25" style="16" customWidth="1"/>
    <col min="12812" max="12816" width="6" style="16" customWidth="1"/>
    <col min="12817" max="12817" width="6.25" style="16" customWidth="1"/>
    <col min="12818" max="12818" width="9.875" style="16" customWidth="1"/>
    <col min="12819" max="12819" width="12" style="16" customWidth="1"/>
    <col min="12820" max="12820" width="14.875" style="16" customWidth="1"/>
    <col min="12821" max="12821" width="6" style="16" customWidth="1"/>
    <col min="12822" max="12822" width="12.625" style="16" customWidth="1"/>
    <col min="12823" max="12824" width="6" style="16" customWidth="1"/>
    <col min="12825" max="12825" width="19.25" style="16" customWidth="1"/>
    <col min="12826" max="12830" width="6" style="16" customWidth="1"/>
    <col min="12831" max="12831" width="6.25" style="16" customWidth="1"/>
    <col min="12832" max="12832" width="18.75" style="16" customWidth="1"/>
    <col min="12833" max="12833" width="11.75" style="16" customWidth="1"/>
    <col min="12834" max="12834" width="9.625" style="16" customWidth="1"/>
    <col min="12835" max="12835" width="8" style="16" customWidth="1"/>
    <col min="12836" max="12836" width="9.125" style="16" customWidth="1"/>
    <col min="12837" max="12837" width="6" style="16" customWidth="1"/>
    <col min="12838" max="12838" width="10.75" style="16" customWidth="1"/>
    <col min="12839" max="12839" width="17.5" style="16" customWidth="1"/>
    <col min="12840" max="12843" width="6" style="16" customWidth="1"/>
    <col min="12844" max="12844" width="6.875" style="16" customWidth="1"/>
    <col min="12845" max="12845" width="5.75" style="16" customWidth="1"/>
    <col min="12846" max="12846" width="16.625" style="16" customWidth="1"/>
    <col min="12847" max="12847" width="4.125" style="16" customWidth="1"/>
    <col min="12848" max="12848" width="3.75" style="16" customWidth="1"/>
    <col min="12849" max="12849" width="3.875" style="16" customWidth="1"/>
    <col min="12850" max="12850" width="4.5" style="16" customWidth="1"/>
    <col min="12851" max="12851" width="5" style="16" customWidth="1"/>
    <col min="12852" max="12852" width="5.5" style="16" customWidth="1"/>
    <col min="12853" max="12853" width="5.75" style="16" customWidth="1"/>
    <col min="12854" max="12854" width="5.5" style="16" customWidth="1"/>
    <col min="12855" max="12856" width="5" style="16" customWidth="1"/>
    <col min="12857" max="12857" width="12.875" style="16" customWidth="1"/>
    <col min="12858" max="12867" width="5" style="16" customWidth="1"/>
    <col min="12868" max="12998" width="9" style="16"/>
    <col min="12999" max="12999" width="11.5" style="16" customWidth="1"/>
    <col min="13000" max="13000" width="58.5" style="16" customWidth="1"/>
    <col min="13001" max="13001" width="13.875" style="16" customWidth="1"/>
    <col min="13002" max="13002" width="17.625" style="16" customWidth="1"/>
    <col min="13003" max="13003" width="22" style="16" customWidth="1"/>
    <col min="13004" max="13004" width="18.875" style="16" customWidth="1"/>
    <col min="13005" max="13005" width="9.25" style="16" customWidth="1"/>
    <col min="13006" max="13010" width="5.75" style="16" customWidth="1"/>
    <col min="13011" max="13011" width="17.25" style="16" customWidth="1"/>
    <col min="13012" max="13012" width="9.25" style="16" customWidth="1"/>
    <col min="13013" max="13017" width="5.75" style="16" customWidth="1"/>
    <col min="13018" max="13018" width="8.125" style="16" customWidth="1"/>
    <col min="13019" max="13019" width="15.375" style="16" customWidth="1"/>
    <col min="13020" max="13020" width="9.5" style="16" customWidth="1"/>
    <col min="13021" max="13021" width="8.5" style="16" customWidth="1"/>
    <col min="13022" max="13022" width="8.75" style="16" customWidth="1"/>
    <col min="13023" max="13023" width="6" style="16" customWidth="1"/>
    <col min="13024" max="13024" width="12.375" style="16" customWidth="1"/>
    <col min="13025" max="13025" width="17.625" style="16" customWidth="1"/>
    <col min="13026" max="13030" width="6" style="16" customWidth="1"/>
    <col min="13031" max="13031" width="6.375" style="16" customWidth="1"/>
    <col min="13032" max="13033" width="10.125" style="16" customWidth="1"/>
    <col min="13034" max="13034" width="11.875" style="16" customWidth="1"/>
    <col min="13035" max="13045" width="10.125" style="16" customWidth="1"/>
    <col min="13046" max="13046" width="8.5" style="16" customWidth="1"/>
    <col min="13047" max="13047" width="12.875" style="16" customWidth="1"/>
    <col min="13048" max="13048" width="10.375" style="16" customWidth="1"/>
    <col min="13049" max="13049" width="6" style="16" customWidth="1"/>
    <col min="13050" max="13050" width="9.125" style="16" customWidth="1"/>
    <col min="13051" max="13051" width="6" style="16" customWidth="1"/>
    <col min="13052" max="13052" width="7.25" style="16" customWidth="1"/>
    <col min="13053" max="13053" width="19.25" style="16" customWidth="1"/>
    <col min="13054" max="13058" width="6" style="16" customWidth="1"/>
    <col min="13059" max="13059" width="6.25" style="16" customWidth="1"/>
    <col min="13060" max="13060" width="8.5" style="16" customWidth="1"/>
    <col min="13061" max="13061" width="10.625" style="16" customWidth="1"/>
    <col min="13062" max="13062" width="9" style="16" customWidth="1"/>
    <col min="13063" max="13063" width="6" style="16" customWidth="1"/>
    <col min="13064" max="13064" width="8.25" style="16" customWidth="1"/>
    <col min="13065" max="13065" width="6" style="16" customWidth="1"/>
    <col min="13066" max="13066" width="7.625" style="16" customWidth="1"/>
    <col min="13067" max="13067" width="19.25" style="16" customWidth="1"/>
    <col min="13068" max="13072" width="6" style="16" customWidth="1"/>
    <col min="13073" max="13073" width="6.25" style="16" customWidth="1"/>
    <col min="13074" max="13074" width="9.875" style="16" customWidth="1"/>
    <col min="13075" max="13075" width="12" style="16" customWidth="1"/>
    <col min="13076" max="13076" width="14.875" style="16" customWidth="1"/>
    <col min="13077" max="13077" width="6" style="16" customWidth="1"/>
    <col min="13078" max="13078" width="12.625" style="16" customWidth="1"/>
    <col min="13079" max="13080" width="6" style="16" customWidth="1"/>
    <col min="13081" max="13081" width="19.25" style="16" customWidth="1"/>
    <col min="13082" max="13086" width="6" style="16" customWidth="1"/>
    <col min="13087" max="13087" width="6.25" style="16" customWidth="1"/>
    <col min="13088" max="13088" width="18.75" style="16" customWidth="1"/>
    <col min="13089" max="13089" width="11.75" style="16" customWidth="1"/>
    <col min="13090" max="13090" width="9.625" style="16" customWidth="1"/>
    <col min="13091" max="13091" width="8" style="16" customWidth="1"/>
    <col min="13092" max="13092" width="9.125" style="16" customWidth="1"/>
    <col min="13093" max="13093" width="6" style="16" customWidth="1"/>
    <col min="13094" max="13094" width="10.75" style="16" customWidth="1"/>
    <col min="13095" max="13095" width="17.5" style="16" customWidth="1"/>
    <col min="13096" max="13099" width="6" style="16" customWidth="1"/>
    <col min="13100" max="13100" width="6.875" style="16" customWidth="1"/>
    <col min="13101" max="13101" width="5.75" style="16" customWidth="1"/>
    <col min="13102" max="13102" width="16.625" style="16" customWidth="1"/>
    <col min="13103" max="13103" width="4.125" style="16" customWidth="1"/>
    <col min="13104" max="13104" width="3.75" style="16" customWidth="1"/>
    <col min="13105" max="13105" width="3.875" style="16" customWidth="1"/>
    <col min="13106" max="13106" width="4.5" style="16" customWidth="1"/>
    <col min="13107" max="13107" width="5" style="16" customWidth="1"/>
    <col min="13108" max="13108" width="5.5" style="16" customWidth="1"/>
    <col min="13109" max="13109" width="5.75" style="16" customWidth="1"/>
    <col min="13110" max="13110" width="5.5" style="16" customWidth="1"/>
    <col min="13111" max="13112" width="5" style="16" customWidth="1"/>
    <col min="13113" max="13113" width="12.875" style="16" customWidth="1"/>
    <col min="13114" max="13123" width="5" style="16" customWidth="1"/>
    <col min="13124" max="13254" width="9" style="16"/>
    <col min="13255" max="13255" width="11.5" style="16" customWidth="1"/>
    <col min="13256" max="13256" width="58.5" style="16" customWidth="1"/>
    <col min="13257" max="13257" width="13.875" style="16" customWidth="1"/>
    <col min="13258" max="13258" width="17.625" style="16" customWidth="1"/>
    <col min="13259" max="13259" width="22" style="16" customWidth="1"/>
    <col min="13260" max="13260" width="18.875" style="16" customWidth="1"/>
    <col min="13261" max="13261" width="9.25" style="16" customWidth="1"/>
    <col min="13262" max="13266" width="5.75" style="16" customWidth="1"/>
    <col min="13267" max="13267" width="17.25" style="16" customWidth="1"/>
    <col min="13268" max="13268" width="9.25" style="16" customWidth="1"/>
    <col min="13269" max="13273" width="5.75" style="16" customWidth="1"/>
    <col min="13274" max="13274" width="8.125" style="16" customWidth="1"/>
    <col min="13275" max="13275" width="15.375" style="16" customWidth="1"/>
    <col min="13276" max="13276" width="9.5" style="16" customWidth="1"/>
    <col min="13277" max="13277" width="8.5" style="16" customWidth="1"/>
    <col min="13278" max="13278" width="8.75" style="16" customWidth="1"/>
    <col min="13279" max="13279" width="6" style="16" customWidth="1"/>
    <col min="13280" max="13280" width="12.375" style="16" customWidth="1"/>
    <col min="13281" max="13281" width="17.625" style="16" customWidth="1"/>
    <col min="13282" max="13286" width="6" style="16" customWidth="1"/>
    <col min="13287" max="13287" width="6.375" style="16" customWidth="1"/>
    <col min="13288" max="13289" width="10.125" style="16" customWidth="1"/>
    <col min="13290" max="13290" width="11.875" style="16" customWidth="1"/>
    <col min="13291" max="13301" width="10.125" style="16" customWidth="1"/>
    <col min="13302" max="13302" width="8.5" style="16" customWidth="1"/>
    <col min="13303" max="13303" width="12.875" style="16" customWidth="1"/>
    <col min="13304" max="13304" width="10.375" style="16" customWidth="1"/>
    <col min="13305" max="13305" width="6" style="16" customWidth="1"/>
    <col min="13306" max="13306" width="9.125" style="16" customWidth="1"/>
    <col min="13307" max="13307" width="6" style="16" customWidth="1"/>
    <col min="13308" max="13308" width="7.25" style="16" customWidth="1"/>
    <col min="13309" max="13309" width="19.25" style="16" customWidth="1"/>
    <col min="13310" max="13314" width="6" style="16" customWidth="1"/>
    <col min="13315" max="13315" width="6.25" style="16" customWidth="1"/>
    <col min="13316" max="13316" width="8.5" style="16" customWidth="1"/>
    <col min="13317" max="13317" width="10.625" style="16" customWidth="1"/>
    <col min="13318" max="13318" width="9" style="16" customWidth="1"/>
    <col min="13319" max="13319" width="6" style="16" customWidth="1"/>
    <col min="13320" max="13320" width="8.25" style="16" customWidth="1"/>
    <col min="13321" max="13321" width="6" style="16" customWidth="1"/>
    <col min="13322" max="13322" width="7.625" style="16" customWidth="1"/>
    <col min="13323" max="13323" width="19.25" style="16" customWidth="1"/>
    <col min="13324" max="13328" width="6" style="16" customWidth="1"/>
    <col min="13329" max="13329" width="6.25" style="16" customWidth="1"/>
    <col min="13330" max="13330" width="9.875" style="16" customWidth="1"/>
    <col min="13331" max="13331" width="12" style="16" customWidth="1"/>
    <col min="13332" max="13332" width="14.875" style="16" customWidth="1"/>
    <col min="13333" max="13333" width="6" style="16" customWidth="1"/>
    <col min="13334" max="13334" width="12.625" style="16" customWidth="1"/>
    <col min="13335" max="13336" width="6" style="16" customWidth="1"/>
    <col min="13337" max="13337" width="19.25" style="16" customWidth="1"/>
    <col min="13338" max="13342" width="6" style="16" customWidth="1"/>
    <col min="13343" max="13343" width="6.25" style="16" customWidth="1"/>
    <col min="13344" max="13344" width="18.75" style="16" customWidth="1"/>
    <col min="13345" max="13345" width="11.75" style="16" customWidth="1"/>
    <col min="13346" max="13346" width="9.625" style="16" customWidth="1"/>
    <col min="13347" max="13347" width="8" style="16" customWidth="1"/>
    <col min="13348" max="13348" width="9.125" style="16" customWidth="1"/>
    <col min="13349" max="13349" width="6" style="16" customWidth="1"/>
    <col min="13350" max="13350" width="10.75" style="16" customWidth="1"/>
    <col min="13351" max="13351" width="17.5" style="16" customWidth="1"/>
    <col min="13352" max="13355" width="6" style="16" customWidth="1"/>
    <col min="13356" max="13356" width="6.875" style="16" customWidth="1"/>
    <col min="13357" max="13357" width="5.75" style="16" customWidth="1"/>
    <col min="13358" max="13358" width="16.625" style="16" customWidth="1"/>
    <col min="13359" max="13359" width="4.125" style="16" customWidth="1"/>
    <col min="13360" max="13360" width="3.75" style="16" customWidth="1"/>
    <col min="13361" max="13361" width="3.875" style="16" customWidth="1"/>
    <col min="13362" max="13362" width="4.5" style="16" customWidth="1"/>
    <col min="13363" max="13363" width="5" style="16" customWidth="1"/>
    <col min="13364" max="13364" width="5.5" style="16" customWidth="1"/>
    <col min="13365" max="13365" width="5.75" style="16" customWidth="1"/>
    <col min="13366" max="13366" width="5.5" style="16" customWidth="1"/>
    <col min="13367" max="13368" width="5" style="16" customWidth="1"/>
    <col min="13369" max="13369" width="12.875" style="16" customWidth="1"/>
    <col min="13370" max="13379" width="5" style="16" customWidth="1"/>
    <col min="13380" max="13510" width="9" style="16"/>
    <col min="13511" max="13511" width="11.5" style="16" customWidth="1"/>
    <col min="13512" max="13512" width="58.5" style="16" customWidth="1"/>
    <col min="13513" max="13513" width="13.875" style="16" customWidth="1"/>
    <col min="13514" max="13514" width="17.625" style="16" customWidth="1"/>
    <col min="13515" max="13515" width="22" style="16" customWidth="1"/>
    <col min="13516" max="13516" width="18.875" style="16" customWidth="1"/>
    <col min="13517" max="13517" width="9.25" style="16" customWidth="1"/>
    <col min="13518" max="13522" width="5.75" style="16" customWidth="1"/>
    <col min="13523" max="13523" width="17.25" style="16" customWidth="1"/>
    <col min="13524" max="13524" width="9.25" style="16" customWidth="1"/>
    <col min="13525" max="13529" width="5.75" style="16" customWidth="1"/>
    <col min="13530" max="13530" width="8.125" style="16" customWidth="1"/>
    <col min="13531" max="13531" width="15.375" style="16" customWidth="1"/>
    <col min="13532" max="13532" width="9.5" style="16" customWidth="1"/>
    <col min="13533" max="13533" width="8.5" style="16" customWidth="1"/>
    <col min="13534" max="13534" width="8.75" style="16" customWidth="1"/>
    <col min="13535" max="13535" width="6" style="16" customWidth="1"/>
    <col min="13536" max="13536" width="12.375" style="16" customWidth="1"/>
    <col min="13537" max="13537" width="17.625" style="16" customWidth="1"/>
    <col min="13538" max="13542" width="6" style="16" customWidth="1"/>
    <col min="13543" max="13543" width="6.375" style="16" customWidth="1"/>
    <col min="13544" max="13545" width="10.125" style="16" customWidth="1"/>
    <col min="13546" max="13546" width="11.875" style="16" customWidth="1"/>
    <col min="13547" max="13557" width="10.125" style="16" customWidth="1"/>
    <col min="13558" max="13558" width="8.5" style="16" customWidth="1"/>
    <col min="13559" max="13559" width="12.875" style="16" customWidth="1"/>
    <col min="13560" max="13560" width="10.375" style="16" customWidth="1"/>
    <col min="13561" max="13561" width="6" style="16" customWidth="1"/>
    <col min="13562" max="13562" width="9.125" style="16" customWidth="1"/>
    <col min="13563" max="13563" width="6" style="16" customWidth="1"/>
    <col min="13564" max="13564" width="7.25" style="16" customWidth="1"/>
    <col min="13565" max="13565" width="19.25" style="16" customWidth="1"/>
    <col min="13566" max="13570" width="6" style="16" customWidth="1"/>
    <col min="13571" max="13571" width="6.25" style="16" customWidth="1"/>
    <col min="13572" max="13572" width="8.5" style="16" customWidth="1"/>
    <col min="13573" max="13573" width="10.625" style="16" customWidth="1"/>
    <col min="13574" max="13574" width="9" style="16" customWidth="1"/>
    <col min="13575" max="13575" width="6" style="16" customWidth="1"/>
    <col min="13576" max="13576" width="8.25" style="16" customWidth="1"/>
    <col min="13577" max="13577" width="6" style="16" customWidth="1"/>
    <col min="13578" max="13578" width="7.625" style="16" customWidth="1"/>
    <col min="13579" max="13579" width="19.25" style="16" customWidth="1"/>
    <col min="13580" max="13584" width="6" style="16" customWidth="1"/>
    <col min="13585" max="13585" width="6.25" style="16" customWidth="1"/>
    <col min="13586" max="13586" width="9.875" style="16" customWidth="1"/>
    <col min="13587" max="13587" width="12" style="16" customWidth="1"/>
    <col min="13588" max="13588" width="14.875" style="16" customWidth="1"/>
    <col min="13589" max="13589" width="6" style="16" customWidth="1"/>
    <col min="13590" max="13590" width="12.625" style="16" customWidth="1"/>
    <col min="13591" max="13592" width="6" style="16" customWidth="1"/>
    <col min="13593" max="13593" width="19.25" style="16" customWidth="1"/>
    <col min="13594" max="13598" width="6" style="16" customWidth="1"/>
    <col min="13599" max="13599" width="6.25" style="16" customWidth="1"/>
    <col min="13600" max="13600" width="18.75" style="16" customWidth="1"/>
    <col min="13601" max="13601" width="11.75" style="16" customWidth="1"/>
    <col min="13602" max="13602" width="9.625" style="16" customWidth="1"/>
    <col min="13603" max="13603" width="8" style="16" customWidth="1"/>
    <col min="13604" max="13604" width="9.125" style="16" customWidth="1"/>
    <col min="13605" max="13605" width="6" style="16" customWidth="1"/>
    <col min="13606" max="13606" width="10.75" style="16" customWidth="1"/>
    <col min="13607" max="13607" width="17.5" style="16" customWidth="1"/>
    <col min="13608" max="13611" width="6" style="16" customWidth="1"/>
    <col min="13612" max="13612" width="6.875" style="16" customWidth="1"/>
    <col min="13613" max="13613" width="5.75" style="16" customWidth="1"/>
    <col min="13614" max="13614" width="16.625" style="16" customWidth="1"/>
    <col min="13615" max="13615" width="4.125" style="16" customWidth="1"/>
    <col min="13616" max="13616" width="3.75" style="16" customWidth="1"/>
    <col min="13617" max="13617" width="3.875" style="16" customWidth="1"/>
    <col min="13618" max="13618" width="4.5" style="16" customWidth="1"/>
    <col min="13619" max="13619" width="5" style="16" customWidth="1"/>
    <col min="13620" max="13620" width="5.5" style="16" customWidth="1"/>
    <col min="13621" max="13621" width="5.75" style="16" customWidth="1"/>
    <col min="13622" max="13622" width="5.5" style="16" customWidth="1"/>
    <col min="13623" max="13624" width="5" style="16" customWidth="1"/>
    <col min="13625" max="13625" width="12.875" style="16" customWidth="1"/>
    <col min="13626" max="13635" width="5" style="16" customWidth="1"/>
    <col min="13636" max="13766" width="9" style="16"/>
    <col min="13767" max="13767" width="11.5" style="16" customWidth="1"/>
    <col min="13768" max="13768" width="58.5" style="16" customWidth="1"/>
    <col min="13769" max="13769" width="13.875" style="16" customWidth="1"/>
    <col min="13770" max="13770" width="17.625" style="16" customWidth="1"/>
    <col min="13771" max="13771" width="22" style="16" customWidth="1"/>
    <col min="13772" max="13772" width="18.875" style="16" customWidth="1"/>
    <col min="13773" max="13773" width="9.25" style="16" customWidth="1"/>
    <col min="13774" max="13778" width="5.75" style="16" customWidth="1"/>
    <col min="13779" max="13779" width="17.25" style="16" customWidth="1"/>
    <col min="13780" max="13780" width="9.25" style="16" customWidth="1"/>
    <col min="13781" max="13785" width="5.75" style="16" customWidth="1"/>
    <col min="13786" max="13786" width="8.125" style="16" customWidth="1"/>
    <col min="13787" max="13787" width="15.375" style="16" customWidth="1"/>
    <col min="13788" max="13788" width="9.5" style="16" customWidth="1"/>
    <col min="13789" max="13789" width="8.5" style="16" customWidth="1"/>
    <col min="13790" max="13790" width="8.75" style="16" customWidth="1"/>
    <col min="13791" max="13791" width="6" style="16" customWidth="1"/>
    <col min="13792" max="13792" width="12.375" style="16" customWidth="1"/>
    <col min="13793" max="13793" width="17.625" style="16" customWidth="1"/>
    <col min="13794" max="13798" width="6" style="16" customWidth="1"/>
    <col min="13799" max="13799" width="6.375" style="16" customWidth="1"/>
    <col min="13800" max="13801" width="10.125" style="16" customWidth="1"/>
    <col min="13802" max="13802" width="11.875" style="16" customWidth="1"/>
    <col min="13803" max="13813" width="10.125" style="16" customWidth="1"/>
    <col min="13814" max="13814" width="8.5" style="16" customWidth="1"/>
    <col min="13815" max="13815" width="12.875" style="16" customWidth="1"/>
    <col min="13816" max="13816" width="10.375" style="16" customWidth="1"/>
    <col min="13817" max="13817" width="6" style="16" customWidth="1"/>
    <col min="13818" max="13818" width="9.125" style="16" customWidth="1"/>
    <col min="13819" max="13819" width="6" style="16" customWidth="1"/>
    <col min="13820" max="13820" width="7.25" style="16" customWidth="1"/>
    <col min="13821" max="13821" width="19.25" style="16" customWidth="1"/>
    <col min="13822" max="13826" width="6" style="16" customWidth="1"/>
    <col min="13827" max="13827" width="6.25" style="16" customWidth="1"/>
    <col min="13828" max="13828" width="8.5" style="16" customWidth="1"/>
    <col min="13829" max="13829" width="10.625" style="16" customWidth="1"/>
    <col min="13830" max="13830" width="9" style="16" customWidth="1"/>
    <col min="13831" max="13831" width="6" style="16" customWidth="1"/>
    <col min="13832" max="13832" width="8.25" style="16" customWidth="1"/>
    <col min="13833" max="13833" width="6" style="16" customWidth="1"/>
    <col min="13834" max="13834" width="7.625" style="16" customWidth="1"/>
    <col min="13835" max="13835" width="19.25" style="16" customWidth="1"/>
    <col min="13836" max="13840" width="6" style="16" customWidth="1"/>
    <col min="13841" max="13841" width="6.25" style="16" customWidth="1"/>
    <col min="13842" max="13842" width="9.875" style="16" customWidth="1"/>
    <col min="13843" max="13843" width="12" style="16" customWidth="1"/>
    <col min="13844" max="13844" width="14.875" style="16" customWidth="1"/>
    <col min="13845" max="13845" width="6" style="16" customWidth="1"/>
    <col min="13846" max="13846" width="12.625" style="16" customWidth="1"/>
    <col min="13847" max="13848" width="6" style="16" customWidth="1"/>
    <col min="13849" max="13849" width="19.25" style="16" customWidth="1"/>
    <col min="13850" max="13854" width="6" style="16" customWidth="1"/>
    <col min="13855" max="13855" width="6.25" style="16" customWidth="1"/>
    <col min="13856" max="13856" width="18.75" style="16" customWidth="1"/>
    <col min="13857" max="13857" width="11.75" style="16" customWidth="1"/>
    <col min="13858" max="13858" width="9.625" style="16" customWidth="1"/>
    <col min="13859" max="13859" width="8" style="16" customWidth="1"/>
    <col min="13860" max="13860" width="9.125" style="16" customWidth="1"/>
    <col min="13861" max="13861" width="6" style="16" customWidth="1"/>
    <col min="13862" max="13862" width="10.75" style="16" customWidth="1"/>
    <col min="13863" max="13863" width="17.5" style="16" customWidth="1"/>
    <col min="13864" max="13867" width="6" style="16" customWidth="1"/>
    <col min="13868" max="13868" width="6.875" style="16" customWidth="1"/>
    <col min="13869" max="13869" width="5.75" style="16" customWidth="1"/>
    <col min="13870" max="13870" width="16.625" style="16" customWidth="1"/>
    <col min="13871" max="13871" width="4.125" style="16" customWidth="1"/>
    <col min="13872" max="13872" width="3.75" style="16" customWidth="1"/>
    <col min="13873" max="13873" width="3.875" style="16" customWidth="1"/>
    <col min="13874" max="13874" width="4.5" style="16" customWidth="1"/>
    <col min="13875" max="13875" width="5" style="16" customWidth="1"/>
    <col min="13876" max="13876" width="5.5" style="16" customWidth="1"/>
    <col min="13877" max="13877" width="5.75" style="16" customWidth="1"/>
    <col min="13878" max="13878" width="5.5" style="16" customWidth="1"/>
    <col min="13879" max="13880" width="5" style="16" customWidth="1"/>
    <col min="13881" max="13881" width="12.875" style="16" customWidth="1"/>
    <col min="13882" max="13891" width="5" style="16" customWidth="1"/>
    <col min="13892" max="14022" width="9" style="16"/>
    <col min="14023" max="14023" width="11.5" style="16" customWidth="1"/>
    <col min="14024" max="14024" width="58.5" style="16" customWidth="1"/>
    <col min="14025" max="14025" width="13.875" style="16" customWidth="1"/>
    <col min="14026" max="14026" width="17.625" style="16" customWidth="1"/>
    <col min="14027" max="14027" width="22" style="16" customWidth="1"/>
    <col min="14028" max="14028" width="18.875" style="16" customWidth="1"/>
    <col min="14029" max="14029" width="9.25" style="16" customWidth="1"/>
    <col min="14030" max="14034" width="5.75" style="16" customWidth="1"/>
    <col min="14035" max="14035" width="17.25" style="16" customWidth="1"/>
    <col min="14036" max="14036" width="9.25" style="16" customWidth="1"/>
    <col min="14037" max="14041" width="5.75" style="16" customWidth="1"/>
    <col min="14042" max="14042" width="8.125" style="16" customWidth="1"/>
    <col min="14043" max="14043" width="15.375" style="16" customWidth="1"/>
    <col min="14044" max="14044" width="9.5" style="16" customWidth="1"/>
    <col min="14045" max="14045" width="8.5" style="16" customWidth="1"/>
    <col min="14046" max="14046" width="8.75" style="16" customWidth="1"/>
    <col min="14047" max="14047" width="6" style="16" customWidth="1"/>
    <col min="14048" max="14048" width="12.375" style="16" customWidth="1"/>
    <col min="14049" max="14049" width="17.625" style="16" customWidth="1"/>
    <col min="14050" max="14054" width="6" style="16" customWidth="1"/>
    <col min="14055" max="14055" width="6.375" style="16" customWidth="1"/>
    <col min="14056" max="14057" width="10.125" style="16" customWidth="1"/>
    <col min="14058" max="14058" width="11.875" style="16" customWidth="1"/>
    <col min="14059" max="14069" width="10.125" style="16" customWidth="1"/>
    <col min="14070" max="14070" width="8.5" style="16" customWidth="1"/>
    <col min="14071" max="14071" width="12.875" style="16" customWidth="1"/>
    <col min="14072" max="14072" width="10.375" style="16" customWidth="1"/>
    <col min="14073" max="14073" width="6" style="16" customWidth="1"/>
    <col min="14074" max="14074" width="9.125" style="16" customWidth="1"/>
    <col min="14075" max="14075" width="6" style="16" customWidth="1"/>
    <col min="14076" max="14076" width="7.25" style="16" customWidth="1"/>
    <col min="14077" max="14077" width="19.25" style="16" customWidth="1"/>
    <col min="14078" max="14082" width="6" style="16" customWidth="1"/>
    <col min="14083" max="14083" width="6.25" style="16" customWidth="1"/>
    <col min="14084" max="14084" width="8.5" style="16" customWidth="1"/>
    <col min="14085" max="14085" width="10.625" style="16" customWidth="1"/>
    <col min="14086" max="14086" width="9" style="16" customWidth="1"/>
    <col min="14087" max="14087" width="6" style="16" customWidth="1"/>
    <col min="14088" max="14088" width="8.25" style="16" customWidth="1"/>
    <col min="14089" max="14089" width="6" style="16" customWidth="1"/>
    <col min="14090" max="14090" width="7.625" style="16" customWidth="1"/>
    <col min="14091" max="14091" width="19.25" style="16" customWidth="1"/>
    <col min="14092" max="14096" width="6" style="16" customWidth="1"/>
    <col min="14097" max="14097" width="6.25" style="16" customWidth="1"/>
    <col min="14098" max="14098" width="9.875" style="16" customWidth="1"/>
    <col min="14099" max="14099" width="12" style="16" customWidth="1"/>
    <col min="14100" max="14100" width="14.875" style="16" customWidth="1"/>
    <col min="14101" max="14101" width="6" style="16" customWidth="1"/>
    <col min="14102" max="14102" width="12.625" style="16" customWidth="1"/>
    <col min="14103" max="14104" width="6" style="16" customWidth="1"/>
    <col min="14105" max="14105" width="19.25" style="16" customWidth="1"/>
    <col min="14106" max="14110" width="6" style="16" customWidth="1"/>
    <col min="14111" max="14111" width="6.25" style="16" customWidth="1"/>
    <col min="14112" max="14112" width="18.75" style="16" customWidth="1"/>
    <col min="14113" max="14113" width="11.75" style="16" customWidth="1"/>
    <col min="14114" max="14114" width="9.625" style="16" customWidth="1"/>
    <col min="14115" max="14115" width="8" style="16" customWidth="1"/>
    <col min="14116" max="14116" width="9.125" style="16" customWidth="1"/>
    <col min="14117" max="14117" width="6" style="16" customWidth="1"/>
    <col min="14118" max="14118" width="10.75" style="16" customWidth="1"/>
    <col min="14119" max="14119" width="17.5" style="16" customWidth="1"/>
    <col min="14120" max="14123" width="6" style="16" customWidth="1"/>
    <col min="14124" max="14124" width="6.875" style="16" customWidth="1"/>
    <col min="14125" max="14125" width="5.75" style="16" customWidth="1"/>
    <col min="14126" max="14126" width="16.625" style="16" customWidth="1"/>
    <col min="14127" max="14127" width="4.125" style="16" customWidth="1"/>
    <col min="14128" max="14128" width="3.75" style="16" customWidth="1"/>
    <col min="14129" max="14129" width="3.875" style="16" customWidth="1"/>
    <col min="14130" max="14130" width="4.5" style="16" customWidth="1"/>
    <col min="14131" max="14131" width="5" style="16" customWidth="1"/>
    <col min="14132" max="14132" width="5.5" style="16" customWidth="1"/>
    <col min="14133" max="14133" width="5.75" style="16" customWidth="1"/>
    <col min="14134" max="14134" width="5.5" style="16" customWidth="1"/>
    <col min="14135" max="14136" width="5" style="16" customWidth="1"/>
    <col min="14137" max="14137" width="12.875" style="16" customWidth="1"/>
    <col min="14138" max="14147" width="5" style="16" customWidth="1"/>
    <col min="14148" max="14278" width="9" style="16"/>
    <col min="14279" max="14279" width="11.5" style="16" customWidth="1"/>
    <col min="14280" max="14280" width="58.5" style="16" customWidth="1"/>
    <col min="14281" max="14281" width="13.875" style="16" customWidth="1"/>
    <col min="14282" max="14282" width="17.625" style="16" customWidth="1"/>
    <col min="14283" max="14283" width="22" style="16" customWidth="1"/>
    <col min="14284" max="14284" width="18.875" style="16" customWidth="1"/>
    <col min="14285" max="14285" width="9.25" style="16" customWidth="1"/>
    <col min="14286" max="14290" width="5.75" style="16" customWidth="1"/>
    <col min="14291" max="14291" width="17.25" style="16" customWidth="1"/>
    <col min="14292" max="14292" width="9.25" style="16" customWidth="1"/>
    <col min="14293" max="14297" width="5.75" style="16" customWidth="1"/>
    <col min="14298" max="14298" width="8.125" style="16" customWidth="1"/>
    <col min="14299" max="14299" width="15.375" style="16" customWidth="1"/>
    <col min="14300" max="14300" width="9.5" style="16" customWidth="1"/>
    <col min="14301" max="14301" width="8.5" style="16" customWidth="1"/>
    <col min="14302" max="14302" width="8.75" style="16" customWidth="1"/>
    <col min="14303" max="14303" width="6" style="16" customWidth="1"/>
    <col min="14304" max="14304" width="12.375" style="16" customWidth="1"/>
    <col min="14305" max="14305" width="17.625" style="16" customWidth="1"/>
    <col min="14306" max="14310" width="6" style="16" customWidth="1"/>
    <col min="14311" max="14311" width="6.375" style="16" customWidth="1"/>
    <col min="14312" max="14313" width="10.125" style="16" customWidth="1"/>
    <col min="14314" max="14314" width="11.875" style="16" customWidth="1"/>
    <col min="14315" max="14325" width="10.125" style="16" customWidth="1"/>
    <col min="14326" max="14326" width="8.5" style="16" customWidth="1"/>
    <col min="14327" max="14327" width="12.875" style="16" customWidth="1"/>
    <col min="14328" max="14328" width="10.375" style="16" customWidth="1"/>
    <col min="14329" max="14329" width="6" style="16" customWidth="1"/>
    <col min="14330" max="14330" width="9.125" style="16" customWidth="1"/>
    <col min="14331" max="14331" width="6" style="16" customWidth="1"/>
    <col min="14332" max="14332" width="7.25" style="16" customWidth="1"/>
    <col min="14333" max="14333" width="19.25" style="16" customWidth="1"/>
    <col min="14334" max="14338" width="6" style="16" customWidth="1"/>
    <col min="14339" max="14339" width="6.25" style="16" customWidth="1"/>
    <col min="14340" max="14340" width="8.5" style="16" customWidth="1"/>
    <col min="14341" max="14341" width="10.625" style="16" customWidth="1"/>
    <col min="14342" max="14342" width="9" style="16" customWidth="1"/>
    <col min="14343" max="14343" width="6" style="16" customWidth="1"/>
    <col min="14344" max="14344" width="8.25" style="16" customWidth="1"/>
    <col min="14345" max="14345" width="6" style="16" customWidth="1"/>
    <col min="14346" max="14346" width="7.625" style="16" customWidth="1"/>
    <col min="14347" max="14347" width="19.25" style="16" customWidth="1"/>
    <col min="14348" max="14352" width="6" style="16" customWidth="1"/>
    <col min="14353" max="14353" width="6.25" style="16" customWidth="1"/>
    <col min="14354" max="14354" width="9.875" style="16" customWidth="1"/>
    <col min="14355" max="14355" width="12" style="16" customWidth="1"/>
    <col min="14356" max="14356" width="14.875" style="16" customWidth="1"/>
    <col min="14357" max="14357" width="6" style="16" customWidth="1"/>
    <col min="14358" max="14358" width="12.625" style="16" customWidth="1"/>
    <col min="14359" max="14360" width="6" style="16" customWidth="1"/>
    <col min="14361" max="14361" width="19.25" style="16" customWidth="1"/>
    <col min="14362" max="14366" width="6" style="16" customWidth="1"/>
    <col min="14367" max="14367" width="6.25" style="16" customWidth="1"/>
    <col min="14368" max="14368" width="18.75" style="16" customWidth="1"/>
    <col min="14369" max="14369" width="11.75" style="16" customWidth="1"/>
    <col min="14370" max="14370" width="9.625" style="16" customWidth="1"/>
    <col min="14371" max="14371" width="8" style="16" customWidth="1"/>
    <col min="14372" max="14372" width="9.125" style="16" customWidth="1"/>
    <col min="14373" max="14373" width="6" style="16" customWidth="1"/>
    <col min="14374" max="14374" width="10.75" style="16" customWidth="1"/>
    <col min="14375" max="14375" width="17.5" style="16" customWidth="1"/>
    <col min="14376" max="14379" width="6" style="16" customWidth="1"/>
    <col min="14380" max="14380" width="6.875" style="16" customWidth="1"/>
    <col min="14381" max="14381" width="5.75" style="16" customWidth="1"/>
    <col min="14382" max="14382" width="16.625" style="16" customWidth="1"/>
    <col min="14383" max="14383" width="4.125" style="16" customWidth="1"/>
    <col min="14384" max="14384" width="3.75" style="16" customWidth="1"/>
    <col min="14385" max="14385" width="3.875" style="16" customWidth="1"/>
    <col min="14386" max="14386" width="4.5" style="16" customWidth="1"/>
    <col min="14387" max="14387" width="5" style="16" customWidth="1"/>
    <col min="14388" max="14388" width="5.5" style="16" customWidth="1"/>
    <col min="14389" max="14389" width="5.75" style="16" customWidth="1"/>
    <col min="14390" max="14390" width="5.5" style="16" customWidth="1"/>
    <col min="14391" max="14392" width="5" style="16" customWidth="1"/>
    <col min="14393" max="14393" width="12.875" style="16" customWidth="1"/>
    <col min="14394" max="14403" width="5" style="16" customWidth="1"/>
    <col min="14404" max="14534" width="9" style="16"/>
    <col min="14535" max="14535" width="11.5" style="16" customWidth="1"/>
    <col min="14536" max="14536" width="58.5" style="16" customWidth="1"/>
    <col min="14537" max="14537" width="13.875" style="16" customWidth="1"/>
    <col min="14538" max="14538" width="17.625" style="16" customWidth="1"/>
    <col min="14539" max="14539" width="22" style="16" customWidth="1"/>
    <col min="14540" max="14540" width="18.875" style="16" customWidth="1"/>
    <col min="14541" max="14541" width="9.25" style="16" customWidth="1"/>
    <col min="14542" max="14546" width="5.75" style="16" customWidth="1"/>
    <col min="14547" max="14547" width="17.25" style="16" customWidth="1"/>
    <col min="14548" max="14548" width="9.25" style="16" customWidth="1"/>
    <col min="14549" max="14553" width="5.75" style="16" customWidth="1"/>
    <col min="14554" max="14554" width="8.125" style="16" customWidth="1"/>
    <col min="14555" max="14555" width="15.375" style="16" customWidth="1"/>
    <col min="14556" max="14556" width="9.5" style="16" customWidth="1"/>
    <col min="14557" max="14557" width="8.5" style="16" customWidth="1"/>
    <col min="14558" max="14558" width="8.75" style="16" customWidth="1"/>
    <col min="14559" max="14559" width="6" style="16" customWidth="1"/>
    <col min="14560" max="14560" width="12.375" style="16" customWidth="1"/>
    <col min="14561" max="14561" width="17.625" style="16" customWidth="1"/>
    <col min="14562" max="14566" width="6" style="16" customWidth="1"/>
    <col min="14567" max="14567" width="6.375" style="16" customWidth="1"/>
    <col min="14568" max="14569" width="10.125" style="16" customWidth="1"/>
    <col min="14570" max="14570" width="11.875" style="16" customWidth="1"/>
    <col min="14571" max="14581" width="10.125" style="16" customWidth="1"/>
    <col min="14582" max="14582" width="8.5" style="16" customWidth="1"/>
    <col min="14583" max="14583" width="12.875" style="16" customWidth="1"/>
    <col min="14584" max="14584" width="10.375" style="16" customWidth="1"/>
    <col min="14585" max="14585" width="6" style="16" customWidth="1"/>
    <col min="14586" max="14586" width="9.125" style="16" customWidth="1"/>
    <col min="14587" max="14587" width="6" style="16" customWidth="1"/>
    <col min="14588" max="14588" width="7.25" style="16" customWidth="1"/>
    <col min="14589" max="14589" width="19.25" style="16" customWidth="1"/>
    <col min="14590" max="14594" width="6" style="16" customWidth="1"/>
    <col min="14595" max="14595" width="6.25" style="16" customWidth="1"/>
    <col min="14596" max="14596" width="8.5" style="16" customWidth="1"/>
    <col min="14597" max="14597" width="10.625" style="16" customWidth="1"/>
    <col min="14598" max="14598" width="9" style="16" customWidth="1"/>
    <col min="14599" max="14599" width="6" style="16" customWidth="1"/>
    <col min="14600" max="14600" width="8.25" style="16" customWidth="1"/>
    <col min="14601" max="14601" width="6" style="16" customWidth="1"/>
    <col min="14602" max="14602" width="7.625" style="16" customWidth="1"/>
    <col min="14603" max="14603" width="19.25" style="16" customWidth="1"/>
    <col min="14604" max="14608" width="6" style="16" customWidth="1"/>
    <col min="14609" max="14609" width="6.25" style="16" customWidth="1"/>
    <col min="14610" max="14610" width="9.875" style="16" customWidth="1"/>
    <col min="14611" max="14611" width="12" style="16" customWidth="1"/>
    <col min="14612" max="14612" width="14.875" style="16" customWidth="1"/>
    <col min="14613" max="14613" width="6" style="16" customWidth="1"/>
    <col min="14614" max="14614" width="12.625" style="16" customWidth="1"/>
    <col min="14615" max="14616" width="6" style="16" customWidth="1"/>
    <col min="14617" max="14617" width="19.25" style="16" customWidth="1"/>
    <col min="14618" max="14622" width="6" style="16" customWidth="1"/>
    <col min="14623" max="14623" width="6.25" style="16" customWidth="1"/>
    <col min="14624" max="14624" width="18.75" style="16" customWidth="1"/>
    <col min="14625" max="14625" width="11.75" style="16" customWidth="1"/>
    <col min="14626" max="14626" width="9.625" style="16" customWidth="1"/>
    <col min="14627" max="14627" width="8" style="16" customWidth="1"/>
    <col min="14628" max="14628" width="9.125" style="16" customWidth="1"/>
    <col min="14629" max="14629" width="6" style="16" customWidth="1"/>
    <col min="14630" max="14630" width="10.75" style="16" customWidth="1"/>
    <col min="14631" max="14631" width="17.5" style="16" customWidth="1"/>
    <col min="14632" max="14635" width="6" style="16" customWidth="1"/>
    <col min="14636" max="14636" width="6.875" style="16" customWidth="1"/>
    <col min="14637" max="14637" width="5.75" style="16" customWidth="1"/>
    <col min="14638" max="14638" width="16.625" style="16" customWidth="1"/>
    <col min="14639" max="14639" width="4.125" style="16" customWidth="1"/>
    <col min="14640" max="14640" width="3.75" style="16" customWidth="1"/>
    <col min="14641" max="14641" width="3.875" style="16" customWidth="1"/>
    <col min="14642" max="14642" width="4.5" style="16" customWidth="1"/>
    <col min="14643" max="14643" width="5" style="16" customWidth="1"/>
    <col min="14644" max="14644" width="5.5" style="16" customWidth="1"/>
    <col min="14645" max="14645" width="5.75" style="16" customWidth="1"/>
    <col min="14646" max="14646" width="5.5" style="16" customWidth="1"/>
    <col min="14647" max="14648" width="5" style="16" customWidth="1"/>
    <col min="14649" max="14649" width="12.875" style="16" customWidth="1"/>
    <col min="14650" max="14659" width="5" style="16" customWidth="1"/>
    <col min="14660" max="14790" width="9" style="16"/>
    <col min="14791" max="14791" width="11.5" style="16" customWidth="1"/>
    <col min="14792" max="14792" width="58.5" style="16" customWidth="1"/>
    <col min="14793" max="14793" width="13.875" style="16" customWidth="1"/>
    <col min="14794" max="14794" width="17.625" style="16" customWidth="1"/>
    <col min="14795" max="14795" width="22" style="16" customWidth="1"/>
    <col min="14796" max="14796" width="18.875" style="16" customWidth="1"/>
    <col min="14797" max="14797" width="9.25" style="16" customWidth="1"/>
    <col min="14798" max="14802" width="5.75" style="16" customWidth="1"/>
    <col min="14803" max="14803" width="17.25" style="16" customWidth="1"/>
    <col min="14804" max="14804" width="9.25" style="16" customWidth="1"/>
    <col min="14805" max="14809" width="5.75" style="16" customWidth="1"/>
    <col min="14810" max="14810" width="8.125" style="16" customWidth="1"/>
    <col min="14811" max="14811" width="15.375" style="16" customWidth="1"/>
    <col min="14812" max="14812" width="9.5" style="16" customWidth="1"/>
    <col min="14813" max="14813" width="8.5" style="16" customWidth="1"/>
    <col min="14814" max="14814" width="8.75" style="16" customWidth="1"/>
    <col min="14815" max="14815" width="6" style="16" customWidth="1"/>
    <col min="14816" max="14816" width="12.375" style="16" customWidth="1"/>
    <col min="14817" max="14817" width="17.625" style="16" customWidth="1"/>
    <col min="14818" max="14822" width="6" style="16" customWidth="1"/>
    <col min="14823" max="14823" width="6.375" style="16" customWidth="1"/>
    <col min="14824" max="14825" width="10.125" style="16" customWidth="1"/>
    <col min="14826" max="14826" width="11.875" style="16" customWidth="1"/>
    <col min="14827" max="14837" width="10.125" style="16" customWidth="1"/>
    <col min="14838" max="14838" width="8.5" style="16" customWidth="1"/>
    <col min="14839" max="14839" width="12.875" style="16" customWidth="1"/>
    <col min="14840" max="14840" width="10.375" style="16" customWidth="1"/>
    <col min="14841" max="14841" width="6" style="16" customWidth="1"/>
    <col min="14842" max="14842" width="9.125" style="16" customWidth="1"/>
    <col min="14843" max="14843" width="6" style="16" customWidth="1"/>
    <col min="14844" max="14844" width="7.25" style="16" customWidth="1"/>
    <col min="14845" max="14845" width="19.25" style="16" customWidth="1"/>
    <col min="14846" max="14850" width="6" style="16" customWidth="1"/>
    <col min="14851" max="14851" width="6.25" style="16" customWidth="1"/>
    <col min="14852" max="14852" width="8.5" style="16" customWidth="1"/>
    <col min="14853" max="14853" width="10.625" style="16" customWidth="1"/>
    <col min="14854" max="14854" width="9" style="16" customWidth="1"/>
    <col min="14855" max="14855" width="6" style="16" customWidth="1"/>
    <col min="14856" max="14856" width="8.25" style="16" customWidth="1"/>
    <col min="14857" max="14857" width="6" style="16" customWidth="1"/>
    <col min="14858" max="14858" width="7.625" style="16" customWidth="1"/>
    <col min="14859" max="14859" width="19.25" style="16" customWidth="1"/>
    <col min="14860" max="14864" width="6" style="16" customWidth="1"/>
    <col min="14865" max="14865" width="6.25" style="16" customWidth="1"/>
    <col min="14866" max="14866" width="9.875" style="16" customWidth="1"/>
    <col min="14867" max="14867" width="12" style="16" customWidth="1"/>
    <col min="14868" max="14868" width="14.875" style="16" customWidth="1"/>
    <col min="14869" max="14869" width="6" style="16" customWidth="1"/>
    <col min="14870" max="14870" width="12.625" style="16" customWidth="1"/>
    <col min="14871" max="14872" width="6" style="16" customWidth="1"/>
    <col min="14873" max="14873" width="19.25" style="16" customWidth="1"/>
    <col min="14874" max="14878" width="6" style="16" customWidth="1"/>
    <col min="14879" max="14879" width="6.25" style="16" customWidth="1"/>
    <col min="14880" max="14880" width="18.75" style="16" customWidth="1"/>
    <col min="14881" max="14881" width="11.75" style="16" customWidth="1"/>
    <col min="14882" max="14882" width="9.625" style="16" customWidth="1"/>
    <col min="14883" max="14883" width="8" style="16" customWidth="1"/>
    <col min="14884" max="14884" width="9.125" style="16" customWidth="1"/>
    <col min="14885" max="14885" width="6" style="16" customWidth="1"/>
    <col min="14886" max="14886" width="10.75" style="16" customWidth="1"/>
    <col min="14887" max="14887" width="17.5" style="16" customWidth="1"/>
    <col min="14888" max="14891" width="6" style="16" customWidth="1"/>
    <col min="14892" max="14892" width="6.875" style="16" customWidth="1"/>
    <col min="14893" max="14893" width="5.75" style="16" customWidth="1"/>
    <col min="14894" max="14894" width="16.625" style="16" customWidth="1"/>
    <col min="14895" max="14895" width="4.125" style="16" customWidth="1"/>
    <col min="14896" max="14896" width="3.75" style="16" customWidth="1"/>
    <col min="14897" max="14897" width="3.875" style="16" customWidth="1"/>
    <col min="14898" max="14898" width="4.5" style="16" customWidth="1"/>
    <col min="14899" max="14899" width="5" style="16" customWidth="1"/>
    <col min="14900" max="14900" width="5.5" style="16" customWidth="1"/>
    <col min="14901" max="14901" width="5.75" style="16" customWidth="1"/>
    <col min="14902" max="14902" width="5.5" style="16" customWidth="1"/>
    <col min="14903" max="14904" width="5" style="16" customWidth="1"/>
    <col min="14905" max="14905" width="12.875" style="16" customWidth="1"/>
    <col min="14906" max="14915" width="5" style="16" customWidth="1"/>
    <col min="14916" max="15046" width="9" style="16"/>
    <col min="15047" max="15047" width="11.5" style="16" customWidth="1"/>
    <col min="15048" max="15048" width="58.5" style="16" customWidth="1"/>
    <col min="15049" max="15049" width="13.875" style="16" customWidth="1"/>
    <col min="15050" max="15050" width="17.625" style="16" customWidth="1"/>
    <col min="15051" max="15051" width="22" style="16" customWidth="1"/>
    <col min="15052" max="15052" width="18.875" style="16" customWidth="1"/>
    <col min="15053" max="15053" width="9.25" style="16" customWidth="1"/>
    <col min="15054" max="15058" width="5.75" style="16" customWidth="1"/>
    <col min="15059" max="15059" width="17.25" style="16" customWidth="1"/>
    <col min="15060" max="15060" width="9.25" style="16" customWidth="1"/>
    <col min="15061" max="15065" width="5.75" style="16" customWidth="1"/>
    <col min="15066" max="15066" width="8.125" style="16" customWidth="1"/>
    <col min="15067" max="15067" width="15.375" style="16" customWidth="1"/>
    <col min="15068" max="15068" width="9.5" style="16" customWidth="1"/>
    <col min="15069" max="15069" width="8.5" style="16" customWidth="1"/>
    <col min="15070" max="15070" width="8.75" style="16" customWidth="1"/>
    <col min="15071" max="15071" width="6" style="16" customWidth="1"/>
    <col min="15072" max="15072" width="12.375" style="16" customWidth="1"/>
    <col min="15073" max="15073" width="17.625" style="16" customWidth="1"/>
    <col min="15074" max="15078" width="6" style="16" customWidth="1"/>
    <col min="15079" max="15079" width="6.375" style="16" customWidth="1"/>
    <col min="15080" max="15081" width="10.125" style="16" customWidth="1"/>
    <col min="15082" max="15082" width="11.875" style="16" customWidth="1"/>
    <col min="15083" max="15093" width="10.125" style="16" customWidth="1"/>
    <col min="15094" max="15094" width="8.5" style="16" customWidth="1"/>
    <col min="15095" max="15095" width="12.875" style="16" customWidth="1"/>
    <col min="15096" max="15096" width="10.375" style="16" customWidth="1"/>
    <col min="15097" max="15097" width="6" style="16" customWidth="1"/>
    <col min="15098" max="15098" width="9.125" style="16" customWidth="1"/>
    <col min="15099" max="15099" width="6" style="16" customWidth="1"/>
    <col min="15100" max="15100" width="7.25" style="16" customWidth="1"/>
    <col min="15101" max="15101" width="19.25" style="16" customWidth="1"/>
    <col min="15102" max="15106" width="6" style="16" customWidth="1"/>
    <col min="15107" max="15107" width="6.25" style="16" customWidth="1"/>
    <col min="15108" max="15108" width="8.5" style="16" customWidth="1"/>
    <col min="15109" max="15109" width="10.625" style="16" customWidth="1"/>
    <col min="15110" max="15110" width="9" style="16" customWidth="1"/>
    <col min="15111" max="15111" width="6" style="16" customWidth="1"/>
    <col min="15112" max="15112" width="8.25" style="16" customWidth="1"/>
    <col min="15113" max="15113" width="6" style="16" customWidth="1"/>
    <col min="15114" max="15114" width="7.625" style="16" customWidth="1"/>
    <col min="15115" max="15115" width="19.25" style="16" customWidth="1"/>
    <col min="15116" max="15120" width="6" style="16" customWidth="1"/>
    <col min="15121" max="15121" width="6.25" style="16" customWidth="1"/>
    <col min="15122" max="15122" width="9.875" style="16" customWidth="1"/>
    <col min="15123" max="15123" width="12" style="16" customWidth="1"/>
    <col min="15124" max="15124" width="14.875" style="16" customWidth="1"/>
    <col min="15125" max="15125" width="6" style="16" customWidth="1"/>
    <col min="15126" max="15126" width="12.625" style="16" customWidth="1"/>
    <col min="15127" max="15128" width="6" style="16" customWidth="1"/>
    <col min="15129" max="15129" width="19.25" style="16" customWidth="1"/>
    <col min="15130" max="15134" width="6" style="16" customWidth="1"/>
    <col min="15135" max="15135" width="6.25" style="16" customWidth="1"/>
    <col min="15136" max="15136" width="18.75" style="16" customWidth="1"/>
    <col min="15137" max="15137" width="11.75" style="16" customWidth="1"/>
    <col min="15138" max="15138" width="9.625" style="16" customWidth="1"/>
    <col min="15139" max="15139" width="8" style="16" customWidth="1"/>
    <col min="15140" max="15140" width="9.125" style="16" customWidth="1"/>
    <col min="15141" max="15141" width="6" style="16" customWidth="1"/>
    <col min="15142" max="15142" width="10.75" style="16" customWidth="1"/>
    <col min="15143" max="15143" width="17.5" style="16" customWidth="1"/>
    <col min="15144" max="15147" width="6" style="16" customWidth="1"/>
    <col min="15148" max="15148" width="6.875" style="16" customWidth="1"/>
    <col min="15149" max="15149" width="5.75" style="16" customWidth="1"/>
    <col min="15150" max="15150" width="16.625" style="16" customWidth="1"/>
    <col min="15151" max="15151" width="4.125" style="16" customWidth="1"/>
    <col min="15152" max="15152" width="3.75" style="16" customWidth="1"/>
    <col min="15153" max="15153" width="3.875" style="16" customWidth="1"/>
    <col min="15154" max="15154" width="4.5" style="16" customWidth="1"/>
    <col min="15155" max="15155" width="5" style="16" customWidth="1"/>
    <col min="15156" max="15156" width="5.5" style="16" customWidth="1"/>
    <col min="15157" max="15157" width="5.75" style="16" customWidth="1"/>
    <col min="15158" max="15158" width="5.5" style="16" customWidth="1"/>
    <col min="15159" max="15160" width="5" style="16" customWidth="1"/>
    <col min="15161" max="15161" width="12.875" style="16" customWidth="1"/>
    <col min="15162" max="15171" width="5" style="16" customWidth="1"/>
    <col min="15172" max="15302" width="9" style="16"/>
    <col min="15303" max="15303" width="11.5" style="16" customWidth="1"/>
    <col min="15304" max="15304" width="58.5" style="16" customWidth="1"/>
    <col min="15305" max="15305" width="13.875" style="16" customWidth="1"/>
    <col min="15306" max="15306" width="17.625" style="16" customWidth="1"/>
    <col min="15307" max="15307" width="22" style="16" customWidth="1"/>
    <col min="15308" max="15308" width="18.875" style="16" customWidth="1"/>
    <col min="15309" max="15309" width="9.25" style="16" customWidth="1"/>
    <col min="15310" max="15314" width="5.75" style="16" customWidth="1"/>
    <col min="15315" max="15315" width="17.25" style="16" customWidth="1"/>
    <col min="15316" max="15316" width="9.25" style="16" customWidth="1"/>
    <col min="15317" max="15321" width="5.75" style="16" customWidth="1"/>
    <col min="15322" max="15322" width="8.125" style="16" customWidth="1"/>
    <col min="15323" max="15323" width="15.375" style="16" customWidth="1"/>
    <col min="15324" max="15324" width="9.5" style="16" customWidth="1"/>
    <col min="15325" max="15325" width="8.5" style="16" customWidth="1"/>
    <col min="15326" max="15326" width="8.75" style="16" customWidth="1"/>
    <col min="15327" max="15327" width="6" style="16" customWidth="1"/>
    <col min="15328" max="15328" width="12.375" style="16" customWidth="1"/>
    <col min="15329" max="15329" width="17.625" style="16" customWidth="1"/>
    <col min="15330" max="15334" width="6" style="16" customWidth="1"/>
    <col min="15335" max="15335" width="6.375" style="16" customWidth="1"/>
    <col min="15336" max="15337" width="10.125" style="16" customWidth="1"/>
    <col min="15338" max="15338" width="11.875" style="16" customWidth="1"/>
    <col min="15339" max="15349" width="10.125" style="16" customWidth="1"/>
    <col min="15350" max="15350" width="8.5" style="16" customWidth="1"/>
    <col min="15351" max="15351" width="12.875" style="16" customWidth="1"/>
    <col min="15352" max="15352" width="10.375" style="16" customWidth="1"/>
    <col min="15353" max="15353" width="6" style="16" customWidth="1"/>
    <col min="15354" max="15354" width="9.125" style="16" customWidth="1"/>
    <col min="15355" max="15355" width="6" style="16" customWidth="1"/>
    <col min="15356" max="15356" width="7.25" style="16" customWidth="1"/>
    <col min="15357" max="15357" width="19.25" style="16" customWidth="1"/>
    <col min="15358" max="15362" width="6" style="16" customWidth="1"/>
    <col min="15363" max="15363" width="6.25" style="16" customWidth="1"/>
    <col min="15364" max="15364" width="8.5" style="16" customWidth="1"/>
    <col min="15365" max="15365" width="10.625" style="16" customWidth="1"/>
    <col min="15366" max="15366" width="9" style="16" customWidth="1"/>
    <col min="15367" max="15367" width="6" style="16" customWidth="1"/>
    <col min="15368" max="15368" width="8.25" style="16" customWidth="1"/>
    <col min="15369" max="15369" width="6" style="16" customWidth="1"/>
    <col min="15370" max="15370" width="7.625" style="16" customWidth="1"/>
    <col min="15371" max="15371" width="19.25" style="16" customWidth="1"/>
    <col min="15372" max="15376" width="6" style="16" customWidth="1"/>
    <col min="15377" max="15377" width="6.25" style="16" customWidth="1"/>
    <col min="15378" max="15378" width="9.875" style="16" customWidth="1"/>
    <col min="15379" max="15379" width="12" style="16" customWidth="1"/>
    <col min="15380" max="15380" width="14.875" style="16" customWidth="1"/>
    <col min="15381" max="15381" width="6" style="16" customWidth="1"/>
    <col min="15382" max="15382" width="12.625" style="16" customWidth="1"/>
    <col min="15383" max="15384" width="6" style="16" customWidth="1"/>
    <col min="15385" max="15385" width="19.25" style="16" customWidth="1"/>
    <col min="15386" max="15390" width="6" style="16" customWidth="1"/>
    <col min="15391" max="15391" width="6.25" style="16" customWidth="1"/>
    <col min="15392" max="15392" width="18.75" style="16" customWidth="1"/>
    <col min="15393" max="15393" width="11.75" style="16" customWidth="1"/>
    <col min="15394" max="15394" width="9.625" style="16" customWidth="1"/>
    <col min="15395" max="15395" width="8" style="16" customWidth="1"/>
    <col min="15396" max="15396" width="9.125" style="16" customWidth="1"/>
    <col min="15397" max="15397" width="6" style="16" customWidth="1"/>
    <col min="15398" max="15398" width="10.75" style="16" customWidth="1"/>
    <col min="15399" max="15399" width="17.5" style="16" customWidth="1"/>
    <col min="15400" max="15403" width="6" style="16" customWidth="1"/>
    <col min="15404" max="15404" width="6.875" style="16" customWidth="1"/>
    <col min="15405" max="15405" width="5.75" style="16" customWidth="1"/>
    <col min="15406" max="15406" width="16.625" style="16" customWidth="1"/>
    <col min="15407" max="15407" width="4.125" style="16" customWidth="1"/>
    <col min="15408" max="15408" width="3.75" style="16" customWidth="1"/>
    <col min="15409" max="15409" width="3.875" style="16" customWidth="1"/>
    <col min="15410" max="15410" width="4.5" style="16" customWidth="1"/>
    <col min="15411" max="15411" width="5" style="16" customWidth="1"/>
    <col min="15412" max="15412" width="5.5" style="16" customWidth="1"/>
    <col min="15413" max="15413" width="5.75" style="16" customWidth="1"/>
    <col min="15414" max="15414" width="5.5" style="16" customWidth="1"/>
    <col min="15415" max="15416" width="5" style="16" customWidth="1"/>
    <col min="15417" max="15417" width="12.875" style="16" customWidth="1"/>
    <col min="15418" max="15427" width="5" style="16" customWidth="1"/>
    <col min="15428" max="15558" width="9" style="16"/>
    <col min="15559" max="15559" width="11.5" style="16" customWidth="1"/>
    <col min="15560" max="15560" width="58.5" style="16" customWidth="1"/>
    <col min="15561" max="15561" width="13.875" style="16" customWidth="1"/>
    <col min="15562" max="15562" width="17.625" style="16" customWidth="1"/>
    <col min="15563" max="15563" width="22" style="16" customWidth="1"/>
    <col min="15564" max="15564" width="18.875" style="16" customWidth="1"/>
    <col min="15565" max="15565" width="9.25" style="16" customWidth="1"/>
    <col min="15566" max="15570" width="5.75" style="16" customWidth="1"/>
    <col min="15571" max="15571" width="17.25" style="16" customWidth="1"/>
    <col min="15572" max="15572" width="9.25" style="16" customWidth="1"/>
    <col min="15573" max="15577" width="5.75" style="16" customWidth="1"/>
    <col min="15578" max="15578" width="8.125" style="16" customWidth="1"/>
    <col min="15579" max="15579" width="15.375" style="16" customWidth="1"/>
    <col min="15580" max="15580" width="9.5" style="16" customWidth="1"/>
    <col min="15581" max="15581" width="8.5" style="16" customWidth="1"/>
    <col min="15582" max="15582" width="8.75" style="16" customWidth="1"/>
    <col min="15583" max="15583" width="6" style="16" customWidth="1"/>
    <col min="15584" max="15584" width="12.375" style="16" customWidth="1"/>
    <col min="15585" max="15585" width="17.625" style="16" customWidth="1"/>
    <col min="15586" max="15590" width="6" style="16" customWidth="1"/>
    <col min="15591" max="15591" width="6.375" style="16" customWidth="1"/>
    <col min="15592" max="15593" width="10.125" style="16" customWidth="1"/>
    <col min="15594" max="15594" width="11.875" style="16" customWidth="1"/>
    <col min="15595" max="15605" width="10.125" style="16" customWidth="1"/>
    <col min="15606" max="15606" width="8.5" style="16" customWidth="1"/>
    <col min="15607" max="15607" width="12.875" style="16" customWidth="1"/>
    <col min="15608" max="15608" width="10.375" style="16" customWidth="1"/>
    <col min="15609" max="15609" width="6" style="16" customWidth="1"/>
    <col min="15610" max="15610" width="9.125" style="16" customWidth="1"/>
    <col min="15611" max="15611" width="6" style="16" customWidth="1"/>
    <col min="15612" max="15612" width="7.25" style="16" customWidth="1"/>
    <col min="15613" max="15613" width="19.25" style="16" customWidth="1"/>
    <col min="15614" max="15618" width="6" style="16" customWidth="1"/>
    <col min="15619" max="15619" width="6.25" style="16" customWidth="1"/>
    <col min="15620" max="15620" width="8.5" style="16" customWidth="1"/>
    <col min="15621" max="15621" width="10.625" style="16" customWidth="1"/>
    <col min="15622" max="15622" width="9" style="16" customWidth="1"/>
    <col min="15623" max="15623" width="6" style="16" customWidth="1"/>
    <col min="15624" max="15624" width="8.25" style="16" customWidth="1"/>
    <col min="15625" max="15625" width="6" style="16" customWidth="1"/>
    <col min="15626" max="15626" width="7.625" style="16" customWidth="1"/>
    <col min="15627" max="15627" width="19.25" style="16" customWidth="1"/>
    <col min="15628" max="15632" width="6" style="16" customWidth="1"/>
    <col min="15633" max="15633" width="6.25" style="16" customWidth="1"/>
    <col min="15634" max="15634" width="9.875" style="16" customWidth="1"/>
    <col min="15635" max="15635" width="12" style="16" customWidth="1"/>
    <col min="15636" max="15636" width="14.875" style="16" customWidth="1"/>
    <col min="15637" max="15637" width="6" style="16" customWidth="1"/>
    <col min="15638" max="15638" width="12.625" style="16" customWidth="1"/>
    <col min="15639" max="15640" width="6" style="16" customWidth="1"/>
    <col min="15641" max="15641" width="19.25" style="16" customWidth="1"/>
    <col min="15642" max="15646" width="6" style="16" customWidth="1"/>
    <col min="15647" max="15647" width="6.25" style="16" customWidth="1"/>
    <col min="15648" max="15648" width="18.75" style="16" customWidth="1"/>
    <col min="15649" max="15649" width="11.75" style="16" customWidth="1"/>
    <col min="15650" max="15650" width="9.625" style="16" customWidth="1"/>
    <col min="15651" max="15651" width="8" style="16" customWidth="1"/>
    <col min="15652" max="15652" width="9.125" style="16" customWidth="1"/>
    <col min="15653" max="15653" width="6" style="16" customWidth="1"/>
    <col min="15654" max="15654" width="10.75" style="16" customWidth="1"/>
    <col min="15655" max="15655" width="17.5" style="16" customWidth="1"/>
    <col min="15656" max="15659" width="6" style="16" customWidth="1"/>
    <col min="15660" max="15660" width="6.875" style="16" customWidth="1"/>
    <col min="15661" max="15661" width="5.75" style="16" customWidth="1"/>
    <col min="15662" max="15662" width="16.625" style="16" customWidth="1"/>
    <col min="15663" max="15663" width="4.125" style="16" customWidth="1"/>
    <col min="15664" max="15664" width="3.75" style="16" customWidth="1"/>
    <col min="15665" max="15665" width="3.875" style="16" customWidth="1"/>
    <col min="15666" max="15666" width="4.5" style="16" customWidth="1"/>
    <col min="15667" max="15667" width="5" style="16" customWidth="1"/>
    <col min="15668" max="15668" width="5.5" style="16" customWidth="1"/>
    <col min="15669" max="15669" width="5.75" style="16" customWidth="1"/>
    <col min="15670" max="15670" width="5.5" style="16" customWidth="1"/>
    <col min="15671" max="15672" width="5" style="16" customWidth="1"/>
    <col min="15673" max="15673" width="12.875" style="16" customWidth="1"/>
    <col min="15674" max="15683" width="5" style="16" customWidth="1"/>
    <col min="15684" max="15814" width="9" style="16"/>
    <col min="15815" max="15815" width="11.5" style="16" customWidth="1"/>
    <col min="15816" max="15816" width="58.5" style="16" customWidth="1"/>
    <col min="15817" max="15817" width="13.875" style="16" customWidth="1"/>
    <col min="15818" max="15818" width="17.625" style="16" customWidth="1"/>
    <col min="15819" max="15819" width="22" style="16" customWidth="1"/>
    <col min="15820" max="15820" width="18.875" style="16" customWidth="1"/>
    <col min="15821" max="15821" width="9.25" style="16" customWidth="1"/>
    <col min="15822" max="15826" width="5.75" style="16" customWidth="1"/>
    <col min="15827" max="15827" width="17.25" style="16" customWidth="1"/>
    <col min="15828" max="15828" width="9.25" style="16" customWidth="1"/>
    <col min="15829" max="15833" width="5.75" style="16" customWidth="1"/>
    <col min="15834" max="15834" width="8.125" style="16" customWidth="1"/>
    <col min="15835" max="15835" width="15.375" style="16" customWidth="1"/>
    <col min="15836" max="15836" width="9.5" style="16" customWidth="1"/>
    <col min="15837" max="15837" width="8.5" style="16" customWidth="1"/>
    <col min="15838" max="15838" width="8.75" style="16" customWidth="1"/>
    <col min="15839" max="15839" width="6" style="16" customWidth="1"/>
    <col min="15840" max="15840" width="12.375" style="16" customWidth="1"/>
    <col min="15841" max="15841" width="17.625" style="16" customWidth="1"/>
    <col min="15842" max="15846" width="6" style="16" customWidth="1"/>
    <col min="15847" max="15847" width="6.375" style="16" customWidth="1"/>
    <col min="15848" max="15849" width="10.125" style="16" customWidth="1"/>
    <col min="15850" max="15850" width="11.875" style="16" customWidth="1"/>
    <col min="15851" max="15861" width="10.125" style="16" customWidth="1"/>
    <col min="15862" max="15862" width="8.5" style="16" customWidth="1"/>
    <col min="15863" max="15863" width="12.875" style="16" customWidth="1"/>
    <col min="15864" max="15864" width="10.375" style="16" customWidth="1"/>
    <col min="15865" max="15865" width="6" style="16" customWidth="1"/>
    <col min="15866" max="15866" width="9.125" style="16" customWidth="1"/>
    <col min="15867" max="15867" width="6" style="16" customWidth="1"/>
    <col min="15868" max="15868" width="7.25" style="16" customWidth="1"/>
    <col min="15869" max="15869" width="19.25" style="16" customWidth="1"/>
    <col min="15870" max="15874" width="6" style="16" customWidth="1"/>
    <col min="15875" max="15875" width="6.25" style="16" customWidth="1"/>
    <col min="15876" max="15876" width="8.5" style="16" customWidth="1"/>
    <col min="15877" max="15877" width="10.625" style="16" customWidth="1"/>
    <col min="15878" max="15878" width="9" style="16" customWidth="1"/>
    <col min="15879" max="15879" width="6" style="16" customWidth="1"/>
    <col min="15880" max="15880" width="8.25" style="16" customWidth="1"/>
    <col min="15881" max="15881" width="6" style="16" customWidth="1"/>
    <col min="15882" max="15882" width="7.625" style="16" customWidth="1"/>
    <col min="15883" max="15883" width="19.25" style="16" customWidth="1"/>
    <col min="15884" max="15888" width="6" style="16" customWidth="1"/>
    <col min="15889" max="15889" width="6.25" style="16" customWidth="1"/>
    <col min="15890" max="15890" width="9.875" style="16" customWidth="1"/>
    <col min="15891" max="15891" width="12" style="16" customWidth="1"/>
    <col min="15892" max="15892" width="14.875" style="16" customWidth="1"/>
    <col min="15893" max="15893" width="6" style="16" customWidth="1"/>
    <col min="15894" max="15894" width="12.625" style="16" customWidth="1"/>
    <col min="15895" max="15896" width="6" style="16" customWidth="1"/>
    <col min="15897" max="15897" width="19.25" style="16" customWidth="1"/>
    <col min="15898" max="15902" width="6" style="16" customWidth="1"/>
    <col min="15903" max="15903" width="6.25" style="16" customWidth="1"/>
    <col min="15904" max="15904" width="18.75" style="16" customWidth="1"/>
    <col min="15905" max="15905" width="11.75" style="16" customWidth="1"/>
    <col min="15906" max="15906" width="9.625" style="16" customWidth="1"/>
    <col min="15907" max="15907" width="8" style="16" customWidth="1"/>
    <col min="15908" max="15908" width="9.125" style="16" customWidth="1"/>
    <col min="15909" max="15909" width="6" style="16" customWidth="1"/>
    <col min="15910" max="15910" width="10.75" style="16" customWidth="1"/>
    <col min="15911" max="15911" width="17.5" style="16" customWidth="1"/>
    <col min="15912" max="15915" width="6" style="16" customWidth="1"/>
    <col min="15916" max="15916" width="6.875" style="16" customWidth="1"/>
    <col min="15917" max="15917" width="5.75" style="16" customWidth="1"/>
    <col min="15918" max="15918" width="16.625" style="16" customWidth="1"/>
    <col min="15919" max="15919" width="4.125" style="16" customWidth="1"/>
    <col min="15920" max="15920" width="3.75" style="16" customWidth="1"/>
    <col min="15921" max="15921" width="3.875" style="16" customWidth="1"/>
    <col min="15922" max="15922" width="4.5" style="16" customWidth="1"/>
    <col min="15923" max="15923" width="5" style="16" customWidth="1"/>
    <col min="15924" max="15924" width="5.5" style="16" customWidth="1"/>
    <col min="15925" max="15925" width="5.75" style="16" customWidth="1"/>
    <col min="15926" max="15926" width="5.5" style="16" customWidth="1"/>
    <col min="15927" max="15928" width="5" style="16" customWidth="1"/>
    <col min="15929" max="15929" width="12.875" style="16" customWidth="1"/>
    <col min="15930" max="15939" width="5" style="16" customWidth="1"/>
    <col min="15940" max="16070" width="9" style="16"/>
    <col min="16071" max="16071" width="11.5" style="16" customWidth="1"/>
    <col min="16072" max="16072" width="58.5" style="16" customWidth="1"/>
    <col min="16073" max="16073" width="13.875" style="16" customWidth="1"/>
    <col min="16074" max="16074" width="17.625" style="16" customWidth="1"/>
    <col min="16075" max="16075" width="22" style="16" customWidth="1"/>
    <col min="16076" max="16076" width="18.875" style="16" customWidth="1"/>
    <col min="16077" max="16077" width="9.25" style="16" customWidth="1"/>
    <col min="16078" max="16082" width="5.75" style="16" customWidth="1"/>
    <col min="16083" max="16083" width="17.25" style="16" customWidth="1"/>
    <col min="16084" max="16084" width="9.25" style="16" customWidth="1"/>
    <col min="16085" max="16089" width="5.75" style="16" customWidth="1"/>
    <col min="16090" max="16090" width="8.125" style="16" customWidth="1"/>
    <col min="16091" max="16091" width="15.375" style="16" customWidth="1"/>
    <col min="16092" max="16092" width="9.5" style="16" customWidth="1"/>
    <col min="16093" max="16093" width="8.5" style="16" customWidth="1"/>
    <col min="16094" max="16094" width="8.75" style="16" customWidth="1"/>
    <col min="16095" max="16095" width="6" style="16" customWidth="1"/>
    <col min="16096" max="16096" width="12.375" style="16" customWidth="1"/>
    <col min="16097" max="16097" width="17.625" style="16" customWidth="1"/>
    <col min="16098" max="16102" width="6" style="16" customWidth="1"/>
    <col min="16103" max="16103" width="6.375" style="16" customWidth="1"/>
    <col min="16104" max="16105" width="10.125" style="16" customWidth="1"/>
    <col min="16106" max="16106" width="11.875" style="16" customWidth="1"/>
    <col min="16107" max="16117" width="10.125" style="16" customWidth="1"/>
    <col min="16118" max="16118" width="8.5" style="16" customWidth="1"/>
    <col min="16119" max="16119" width="12.875" style="16" customWidth="1"/>
    <col min="16120" max="16120" width="10.375" style="16" customWidth="1"/>
    <col min="16121" max="16121" width="6" style="16" customWidth="1"/>
    <col min="16122" max="16122" width="9.125" style="16" customWidth="1"/>
    <col min="16123" max="16123" width="6" style="16" customWidth="1"/>
    <col min="16124" max="16124" width="7.25" style="16" customWidth="1"/>
    <col min="16125" max="16125" width="19.25" style="16" customWidth="1"/>
    <col min="16126" max="16130" width="6" style="16" customWidth="1"/>
    <col min="16131" max="16131" width="6.25" style="16" customWidth="1"/>
    <col min="16132" max="16132" width="8.5" style="16" customWidth="1"/>
    <col min="16133" max="16133" width="10.625" style="16" customWidth="1"/>
    <col min="16134" max="16134" width="9" style="16" customWidth="1"/>
    <col min="16135" max="16135" width="6" style="16" customWidth="1"/>
    <col min="16136" max="16136" width="8.25" style="16" customWidth="1"/>
    <col min="16137" max="16137" width="6" style="16" customWidth="1"/>
    <col min="16138" max="16138" width="7.625" style="16" customWidth="1"/>
    <col min="16139" max="16139" width="19.25" style="16" customWidth="1"/>
    <col min="16140" max="16144" width="6" style="16" customWidth="1"/>
    <col min="16145" max="16145" width="6.25" style="16" customWidth="1"/>
    <col min="16146" max="16146" width="9.875" style="16" customWidth="1"/>
    <col min="16147" max="16147" width="12" style="16" customWidth="1"/>
    <col min="16148" max="16148" width="14.875" style="16" customWidth="1"/>
    <col min="16149" max="16149" width="6" style="16" customWidth="1"/>
    <col min="16150" max="16150" width="12.625" style="16" customWidth="1"/>
    <col min="16151" max="16152" width="6" style="16" customWidth="1"/>
    <col min="16153" max="16153" width="19.25" style="16" customWidth="1"/>
    <col min="16154" max="16158" width="6" style="16" customWidth="1"/>
    <col min="16159" max="16159" width="6.25" style="16" customWidth="1"/>
    <col min="16160" max="16160" width="18.75" style="16" customWidth="1"/>
    <col min="16161" max="16161" width="11.75" style="16" customWidth="1"/>
    <col min="16162" max="16162" width="9.625" style="16" customWidth="1"/>
    <col min="16163" max="16163" width="8" style="16" customWidth="1"/>
    <col min="16164" max="16164" width="9.125" style="16" customWidth="1"/>
    <col min="16165" max="16165" width="6" style="16" customWidth="1"/>
    <col min="16166" max="16166" width="10.75" style="16" customWidth="1"/>
    <col min="16167" max="16167" width="17.5" style="16" customWidth="1"/>
    <col min="16168" max="16171" width="6" style="16" customWidth="1"/>
    <col min="16172" max="16172" width="6.875" style="16" customWidth="1"/>
    <col min="16173" max="16173" width="5.75" style="16" customWidth="1"/>
    <col min="16174" max="16174" width="16.625" style="16" customWidth="1"/>
    <col min="16175" max="16175" width="4.125" style="16" customWidth="1"/>
    <col min="16176" max="16176" width="3.75" style="16" customWidth="1"/>
    <col min="16177" max="16177" width="3.875" style="16" customWidth="1"/>
    <col min="16178" max="16178" width="4.5" style="16" customWidth="1"/>
    <col min="16179" max="16179" width="5" style="16" customWidth="1"/>
    <col min="16180" max="16180" width="5.5" style="16" customWidth="1"/>
    <col min="16181" max="16181" width="5.75" style="16" customWidth="1"/>
    <col min="16182" max="16182" width="5.5" style="16" customWidth="1"/>
    <col min="16183" max="16184" width="5" style="16" customWidth="1"/>
    <col min="16185" max="16185" width="12.875" style="16" customWidth="1"/>
    <col min="16186" max="16195" width="5" style="16" customWidth="1"/>
    <col min="16196" max="16384" width="9" style="16"/>
  </cols>
  <sheetData>
    <row r="1" spans="1:60" x14ac:dyDescent="0.25">
      <c r="AT1" s="19" t="s">
        <v>253</v>
      </c>
    </row>
    <row r="4" spans="1:60" x14ac:dyDescent="0.25">
      <c r="A4" s="131" t="s">
        <v>23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131"/>
      <c r="AO4" s="131"/>
      <c r="AP4" s="131"/>
      <c r="AQ4" s="131"/>
      <c r="AR4" s="131"/>
      <c r="AS4" s="131"/>
      <c r="AT4" s="131"/>
    </row>
    <row r="5" spans="1:60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1"/>
      <c r="AI5" s="41"/>
      <c r="AJ5" s="41"/>
      <c r="AK5" s="41"/>
      <c r="AL5" s="41"/>
      <c r="AM5" s="41"/>
      <c r="AN5" s="41"/>
      <c r="AO5" s="41"/>
      <c r="AP5" s="44"/>
      <c r="AQ5" s="44"/>
      <c r="AR5" s="44"/>
      <c r="AS5" s="44"/>
      <c r="AT5" s="44"/>
    </row>
    <row r="6" spans="1:60" ht="18.75" x14ac:dyDescent="0.25">
      <c r="A6" s="133" t="s">
        <v>254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</row>
    <row r="7" spans="1:60" s="11" customFormat="1" x14ac:dyDescent="0.25">
      <c r="A7" s="134"/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42"/>
      <c r="AI7" s="42"/>
      <c r="AJ7" s="42"/>
      <c r="AK7" s="42"/>
      <c r="AL7" s="42"/>
      <c r="AM7" s="42"/>
      <c r="AN7" s="42"/>
      <c r="AO7" s="42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</row>
    <row r="8" spans="1:60" s="11" customFormat="1" x14ac:dyDescent="0.25">
      <c r="A8" s="134"/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43"/>
      <c r="AI8" s="43"/>
      <c r="AJ8" s="43"/>
      <c r="AK8" s="43"/>
      <c r="AL8" s="43"/>
      <c r="AM8" s="43"/>
      <c r="AN8" s="43"/>
      <c r="AO8" s="43"/>
      <c r="AP8" s="59"/>
      <c r="AQ8" s="59"/>
      <c r="AR8" s="59"/>
      <c r="AS8" s="59"/>
      <c r="AT8" s="59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</row>
    <row r="9" spans="1:60" s="5" customFormat="1" x14ac:dyDescent="0.25">
      <c r="A9" s="114" t="s">
        <v>255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4"/>
      <c r="AQ9" s="114"/>
      <c r="AR9" s="114"/>
      <c r="AS9" s="114"/>
      <c r="AT9" s="114"/>
    </row>
    <row r="10" spans="1:60" s="11" customFormat="1" ht="15.75" customHeight="1" x14ac:dyDescent="0.25">
      <c r="A10" s="135"/>
      <c r="B10" s="13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35"/>
      <c r="AI10" s="135"/>
      <c r="AJ10" s="135"/>
      <c r="AK10" s="135"/>
      <c r="AL10" s="135"/>
      <c r="AM10" s="135"/>
      <c r="AN10" s="135"/>
      <c r="AO10" s="135"/>
      <c r="AP10" s="135"/>
      <c r="AQ10" s="135"/>
      <c r="AR10" s="135"/>
      <c r="AS10" s="135"/>
      <c r="AT10" s="135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</row>
    <row r="11" spans="1:60" s="11" customFormat="1" ht="31.5" customHeight="1" x14ac:dyDescent="0.25">
      <c r="A11" s="136" t="s">
        <v>11</v>
      </c>
      <c r="B11" s="137" t="s">
        <v>7</v>
      </c>
      <c r="C11" s="136" t="s">
        <v>0</v>
      </c>
      <c r="D11" s="136" t="s">
        <v>24</v>
      </c>
      <c r="E11" s="139" t="s">
        <v>25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40"/>
      <c r="AS11" s="140"/>
      <c r="AT11" s="141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</row>
    <row r="12" spans="1:60" s="11" customFormat="1" ht="44.25" customHeight="1" x14ac:dyDescent="0.25">
      <c r="A12" s="136"/>
      <c r="B12" s="137"/>
      <c r="C12" s="136"/>
      <c r="D12" s="136"/>
      <c r="E12" s="138" t="s">
        <v>26</v>
      </c>
      <c r="F12" s="138"/>
      <c r="G12" s="138"/>
      <c r="H12" s="138"/>
      <c r="I12" s="138"/>
      <c r="J12" s="138"/>
      <c r="K12" s="138"/>
      <c r="L12" s="138" t="s">
        <v>27</v>
      </c>
      <c r="M12" s="138"/>
      <c r="N12" s="138"/>
      <c r="O12" s="138"/>
      <c r="P12" s="138"/>
      <c r="Q12" s="138"/>
      <c r="R12" s="138"/>
      <c r="S12" s="138" t="s">
        <v>162</v>
      </c>
      <c r="T12" s="138"/>
      <c r="U12" s="138"/>
      <c r="V12" s="138"/>
      <c r="W12" s="138"/>
      <c r="X12" s="138"/>
      <c r="Y12" s="138"/>
      <c r="Z12" s="138" t="s">
        <v>163</v>
      </c>
      <c r="AA12" s="138"/>
      <c r="AB12" s="138"/>
      <c r="AC12" s="138"/>
      <c r="AD12" s="138"/>
      <c r="AE12" s="138"/>
      <c r="AF12" s="138"/>
      <c r="AG12" s="138" t="s">
        <v>238</v>
      </c>
      <c r="AH12" s="138"/>
      <c r="AI12" s="138"/>
      <c r="AJ12" s="138"/>
      <c r="AK12" s="138"/>
      <c r="AL12" s="138"/>
      <c r="AM12" s="138"/>
      <c r="AN12" s="136" t="s">
        <v>28</v>
      </c>
      <c r="AO12" s="136"/>
      <c r="AP12" s="136"/>
      <c r="AQ12" s="136"/>
      <c r="AR12" s="136"/>
      <c r="AS12" s="136"/>
      <c r="AT12" s="136"/>
    </row>
    <row r="13" spans="1:60" s="11" customFormat="1" ht="51" customHeight="1" x14ac:dyDescent="0.25">
      <c r="A13" s="136"/>
      <c r="B13" s="137"/>
      <c r="C13" s="136"/>
      <c r="D13" s="136"/>
      <c r="E13" s="138" t="s">
        <v>3</v>
      </c>
      <c r="F13" s="138"/>
      <c r="G13" s="138"/>
      <c r="H13" s="138"/>
      <c r="I13" s="138"/>
      <c r="J13" s="138"/>
      <c r="K13" s="138"/>
      <c r="L13" s="138" t="s">
        <v>3</v>
      </c>
      <c r="M13" s="138"/>
      <c r="N13" s="138"/>
      <c r="O13" s="138"/>
      <c r="P13" s="138"/>
      <c r="Q13" s="138"/>
      <c r="R13" s="138"/>
      <c r="S13" s="138" t="s">
        <v>3</v>
      </c>
      <c r="T13" s="138"/>
      <c r="U13" s="138"/>
      <c r="V13" s="138"/>
      <c r="W13" s="138"/>
      <c r="X13" s="138"/>
      <c r="Y13" s="138"/>
      <c r="Z13" s="138" t="s">
        <v>29</v>
      </c>
      <c r="AA13" s="138"/>
      <c r="AB13" s="138"/>
      <c r="AC13" s="138"/>
      <c r="AD13" s="138"/>
      <c r="AE13" s="138"/>
      <c r="AF13" s="138"/>
      <c r="AG13" s="138" t="s">
        <v>29</v>
      </c>
      <c r="AH13" s="138"/>
      <c r="AI13" s="138"/>
      <c r="AJ13" s="138"/>
      <c r="AK13" s="138"/>
      <c r="AL13" s="138"/>
      <c r="AM13" s="138"/>
      <c r="AN13" s="138" t="s">
        <v>3</v>
      </c>
      <c r="AO13" s="138"/>
      <c r="AP13" s="138"/>
      <c r="AQ13" s="138"/>
      <c r="AR13" s="138"/>
      <c r="AS13" s="138"/>
      <c r="AT13" s="138"/>
    </row>
    <row r="14" spans="1:60" s="11" customFormat="1" ht="74.25" customHeight="1" x14ac:dyDescent="0.25">
      <c r="A14" s="136"/>
      <c r="B14" s="137"/>
      <c r="C14" s="136"/>
      <c r="D14" s="136" t="s">
        <v>17</v>
      </c>
      <c r="E14" s="60" t="s">
        <v>30</v>
      </c>
      <c r="F14" s="138" t="s">
        <v>31</v>
      </c>
      <c r="G14" s="138"/>
      <c r="H14" s="138"/>
      <c r="I14" s="138"/>
      <c r="J14" s="138"/>
      <c r="K14" s="138"/>
      <c r="L14" s="60" t="s">
        <v>30</v>
      </c>
      <c r="M14" s="138" t="s">
        <v>31</v>
      </c>
      <c r="N14" s="138"/>
      <c r="O14" s="138"/>
      <c r="P14" s="138"/>
      <c r="Q14" s="138"/>
      <c r="R14" s="138"/>
      <c r="S14" s="60" t="s">
        <v>30</v>
      </c>
      <c r="T14" s="138" t="s">
        <v>31</v>
      </c>
      <c r="U14" s="138"/>
      <c r="V14" s="138"/>
      <c r="W14" s="138"/>
      <c r="X14" s="138"/>
      <c r="Y14" s="138"/>
      <c r="Z14" s="60" t="s">
        <v>30</v>
      </c>
      <c r="AA14" s="138" t="s">
        <v>31</v>
      </c>
      <c r="AB14" s="138"/>
      <c r="AC14" s="138"/>
      <c r="AD14" s="138"/>
      <c r="AE14" s="138"/>
      <c r="AF14" s="138"/>
      <c r="AG14" s="60" t="s">
        <v>30</v>
      </c>
      <c r="AH14" s="138" t="s">
        <v>31</v>
      </c>
      <c r="AI14" s="138"/>
      <c r="AJ14" s="138"/>
      <c r="AK14" s="138"/>
      <c r="AL14" s="138"/>
      <c r="AM14" s="138"/>
      <c r="AN14" s="60" t="s">
        <v>30</v>
      </c>
      <c r="AO14" s="138" t="s">
        <v>31</v>
      </c>
      <c r="AP14" s="138"/>
      <c r="AQ14" s="138"/>
      <c r="AR14" s="138"/>
      <c r="AS14" s="138"/>
      <c r="AT14" s="138"/>
    </row>
    <row r="15" spans="1:60" s="11" customFormat="1" ht="66" customHeight="1" x14ac:dyDescent="0.25">
      <c r="A15" s="136"/>
      <c r="B15" s="137"/>
      <c r="C15" s="136"/>
      <c r="D15" s="136"/>
      <c r="E15" s="12" t="s">
        <v>32</v>
      </c>
      <c r="F15" s="12" t="s">
        <v>32</v>
      </c>
      <c r="G15" s="23" t="s">
        <v>33</v>
      </c>
      <c r="H15" s="23" t="s">
        <v>34</v>
      </c>
      <c r="I15" s="23" t="s">
        <v>35</v>
      </c>
      <c r="J15" s="23" t="s">
        <v>36</v>
      </c>
      <c r="K15" s="23" t="s">
        <v>37</v>
      </c>
      <c r="L15" s="12" t="s">
        <v>32</v>
      </c>
      <c r="M15" s="12" t="s">
        <v>32</v>
      </c>
      <c r="N15" s="23" t="s">
        <v>33</v>
      </c>
      <c r="O15" s="23" t="s">
        <v>34</v>
      </c>
      <c r="P15" s="23" t="s">
        <v>35</v>
      </c>
      <c r="Q15" s="23" t="s">
        <v>36</v>
      </c>
      <c r="R15" s="23" t="s">
        <v>37</v>
      </c>
      <c r="S15" s="12" t="s">
        <v>32</v>
      </c>
      <c r="T15" s="12" t="s">
        <v>32</v>
      </c>
      <c r="U15" s="23" t="s">
        <v>33</v>
      </c>
      <c r="V15" s="23" t="s">
        <v>34</v>
      </c>
      <c r="W15" s="23" t="s">
        <v>35</v>
      </c>
      <c r="X15" s="23" t="s">
        <v>36</v>
      </c>
      <c r="Y15" s="23" t="s">
        <v>37</v>
      </c>
      <c r="Z15" s="12" t="s">
        <v>32</v>
      </c>
      <c r="AA15" s="12" t="s">
        <v>32</v>
      </c>
      <c r="AB15" s="23" t="s">
        <v>33</v>
      </c>
      <c r="AC15" s="23" t="s">
        <v>34</v>
      </c>
      <c r="AD15" s="23" t="s">
        <v>35</v>
      </c>
      <c r="AE15" s="23" t="s">
        <v>36</v>
      </c>
      <c r="AF15" s="23" t="s">
        <v>37</v>
      </c>
      <c r="AG15" s="12" t="s">
        <v>32</v>
      </c>
      <c r="AH15" s="12" t="s">
        <v>32</v>
      </c>
      <c r="AI15" s="23" t="s">
        <v>33</v>
      </c>
      <c r="AJ15" s="23" t="s">
        <v>34</v>
      </c>
      <c r="AK15" s="23" t="s">
        <v>35</v>
      </c>
      <c r="AL15" s="23" t="s">
        <v>36</v>
      </c>
      <c r="AM15" s="23" t="s">
        <v>37</v>
      </c>
      <c r="AN15" s="12" t="s">
        <v>32</v>
      </c>
      <c r="AO15" s="12" t="s">
        <v>32</v>
      </c>
      <c r="AP15" s="23" t="s">
        <v>33</v>
      </c>
      <c r="AQ15" s="23" t="s">
        <v>34</v>
      </c>
      <c r="AR15" s="23" t="s">
        <v>35</v>
      </c>
      <c r="AS15" s="23" t="s">
        <v>36</v>
      </c>
      <c r="AT15" s="23" t="s">
        <v>37</v>
      </c>
    </row>
    <row r="16" spans="1:60" s="11" customFormat="1" x14ac:dyDescent="0.25">
      <c r="A16" s="24">
        <v>1</v>
      </c>
      <c r="B16" s="24">
        <v>2</v>
      </c>
      <c r="C16" s="24">
        <v>3</v>
      </c>
      <c r="D16" s="24">
        <v>4</v>
      </c>
      <c r="E16" s="61" t="s">
        <v>38</v>
      </c>
      <c r="F16" s="61" t="s">
        <v>39</v>
      </c>
      <c r="G16" s="61" t="s">
        <v>40</v>
      </c>
      <c r="H16" s="61" t="s">
        <v>41</v>
      </c>
      <c r="I16" s="61" t="s">
        <v>42</v>
      </c>
      <c r="J16" s="61" t="s">
        <v>43</v>
      </c>
      <c r="K16" s="61" t="s">
        <v>44</v>
      </c>
      <c r="L16" s="61" t="s">
        <v>45</v>
      </c>
      <c r="M16" s="61" t="s">
        <v>46</v>
      </c>
      <c r="N16" s="61" t="s">
        <v>47</v>
      </c>
      <c r="O16" s="61" t="s">
        <v>48</v>
      </c>
      <c r="P16" s="61" t="s">
        <v>49</v>
      </c>
      <c r="Q16" s="61" t="s">
        <v>50</v>
      </c>
      <c r="R16" s="61" t="s">
        <v>51</v>
      </c>
      <c r="S16" s="61" t="s">
        <v>52</v>
      </c>
      <c r="T16" s="61" t="s">
        <v>53</v>
      </c>
      <c r="U16" s="61" t="s">
        <v>54</v>
      </c>
      <c r="V16" s="61" t="s">
        <v>55</v>
      </c>
      <c r="W16" s="61" t="s">
        <v>56</v>
      </c>
      <c r="X16" s="61" t="s">
        <v>57</v>
      </c>
      <c r="Y16" s="61" t="s">
        <v>58</v>
      </c>
      <c r="Z16" s="61" t="s">
        <v>52</v>
      </c>
      <c r="AA16" s="61" t="s">
        <v>53</v>
      </c>
      <c r="AB16" s="61" t="s">
        <v>54</v>
      </c>
      <c r="AC16" s="61" t="s">
        <v>55</v>
      </c>
      <c r="AD16" s="61" t="s">
        <v>56</v>
      </c>
      <c r="AE16" s="61" t="s">
        <v>57</v>
      </c>
      <c r="AF16" s="61" t="s">
        <v>58</v>
      </c>
      <c r="AG16" s="61" t="s">
        <v>52</v>
      </c>
      <c r="AH16" s="61" t="s">
        <v>53</v>
      </c>
      <c r="AI16" s="61" t="s">
        <v>54</v>
      </c>
      <c r="AJ16" s="61" t="s">
        <v>55</v>
      </c>
      <c r="AK16" s="61" t="s">
        <v>56</v>
      </c>
      <c r="AL16" s="61" t="s">
        <v>57</v>
      </c>
      <c r="AM16" s="61" t="s">
        <v>58</v>
      </c>
      <c r="AN16" s="61" t="s">
        <v>59</v>
      </c>
      <c r="AO16" s="61" t="s">
        <v>60</v>
      </c>
      <c r="AP16" s="61" t="s">
        <v>61</v>
      </c>
      <c r="AQ16" s="61" t="s">
        <v>62</v>
      </c>
      <c r="AR16" s="61" t="s">
        <v>63</v>
      </c>
      <c r="AS16" s="61" t="s">
        <v>64</v>
      </c>
      <c r="AT16" s="61" t="s">
        <v>65</v>
      </c>
    </row>
    <row r="17" spans="1:46" s="11" customFormat="1" ht="75" x14ac:dyDescent="0.25">
      <c r="A17" s="4" t="s">
        <v>125</v>
      </c>
      <c r="B17" s="33" t="str">
        <f>'2'!B15</f>
        <v>«Интеллектуальная система учета электрической энергии
 потребителей АО «ЮТЭК» на территории г. Радужный, п.г.т.Новоаганск, село Варъёган на 2021-2025 г.г.» 
(приобретение, монтаж и настройка оборудования, установка программного обеспечения)</v>
      </c>
      <c r="C17" s="70" t="str">
        <f>'2'!C15</f>
        <v>K_ЮТЭК-ХМАО-01</v>
      </c>
      <c r="D17" s="54"/>
      <c r="E17" s="54"/>
      <c r="F17" s="54">
        <f>'2'!N15</f>
        <v>13.847823333333332</v>
      </c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>
        <f>SUM(E17,L17,S17,Z17,AG17)</f>
        <v>0</v>
      </c>
      <c r="AO17" s="72">
        <f t="shared" ref="AO17:AT17" si="0">SUM(F17,M17,T17,AA17,AH17)</f>
        <v>13.847823333333332</v>
      </c>
      <c r="AP17" s="72">
        <f t="shared" si="0"/>
        <v>0</v>
      </c>
      <c r="AQ17" s="72">
        <f t="shared" si="0"/>
        <v>0</v>
      </c>
      <c r="AR17" s="72">
        <f t="shared" si="0"/>
        <v>0</v>
      </c>
      <c r="AS17" s="72">
        <f t="shared" si="0"/>
        <v>0</v>
      </c>
      <c r="AT17" s="72">
        <f t="shared" si="0"/>
        <v>0</v>
      </c>
    </row>
    <row r="18" spans="1:46" s="11" customFormat="1" ht="60" x14ac:dyDescent="0.25">
      <c r="A18" s="4" t="s">
        <v>126</v>
      </c>
      <c r="B18" s="33" t="str">
        <f>'2'!B16</f>
        <v>«Интеллектуальная система учета электрической энергии
 потребителей АО «ЮТЭК» на территории г. Радужный, п.г.т.Новоаганск, село Варъёган на 2021-2025 г.г.»
(приобретение программного обеспечения и его эксплуатация)</v>
      </c>
      <c r="C18" s="79" t="str">
        <f>'2'!C16</f>
        <v>K_ЮТЭК-ХМАО-02</v>
      </c>
      <c r="D18" s="81"/>
      <c r="E18" s="81"/>
      <c r="F18" s="81">
        <f>'2'!N16</f>
        <v>2.8980000000000001</v>
      </c>
      <c r="G18" s="81"/>
      <c r="H18" s="81"/>
      <c r="I18" s="81"/>
      <c r="J18" s="81"/>
      <c r="K18" s="81"/>
      <c r="L18" s="81"/>
      <c r="M18" s="81">
        <f>'2'!O16</f>
        <v>0.15939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>
        <f t="shared" ref="AO18" si="1">SUM(F18,M18,T18,AA18,AH18)</f>
        <v>3.0573900000000003</v>
      </c>
      <c r="AP18" s="81">
        <f t="shared" ref="AP18" si="2">SUM(G18,N18,U18,AB18,AI18)</f>
        <v>0</v>
      </c>
      <c r="AQ18" s="81">
        <f t="shared" ref="AQ18" si="3">SUM(H18,O18,V18,AC18,AJ18)</f>
        <v>0</v>
      </c>
      <c r="AR18" s="81">
        <f t="shared" ref="AR18" si="4">SUM(I18,P18,W18,AD18,AK18)</f>
        <v>0</v>
      </c>
      <c r="AS18" s="81">
        <f t="shared" ref="AS18" si="5">SUM(J18,Q18,X18,AE18,AL18)</f>
        <v>0</v>
      </c>
      <c r="AT18" s="81">
        <f t="shared" ref="AT18" si="6">SUM(K18,R18,Y18,AF18,AM18)</f>
        <v>0</v>
      </c>
    </row>
    <row r="19" spans="1:46" s="11" customFormat="1" ht="60" x14ac:dyDescent="0.25">
      <c r="A19" s="4" t="s">
        <v>127</v>
      </c>
      <c r="B19" s="33" t="str">
        <f>'2'!B17</f>
        <v>«Интеллектуальная система учета электрической энергии
 потребителей АО «ЮТЭК» на территории г.Радужный, п.г.т.Новоаганск, село Варъёган на 2021-2025 г.г.» 
(обслуживание ИСУЭЭ)</v>
      </c>
      <c r="C19" s="79" t="str">
        <f>'2'!C17</f>
        <v>К_ЮТЭК-ХМАО-03</v>
      </c>
      <c r="D19" s="54"/>
      <c r="E19" s="54"/>
      <c r="F19" s="54">
        <f>'2'!N17</f>
        <v>1.4963566666666668</v>
      </c>
      <c r="G19" s="54"/>
      <c r="H19" s="54"/>
      <c r="I19" s="54"/>
      <c r="J19" s="54"/>
      <c r="K19" s="54"/>
      <c r="L19" s="54"/>
      <c r="M19" s="54">
        <f>'2'!O17</f>
        <v>1.8646641666666668</v>
      </c>
      <c r="N19" s="54"/>
      <c r="O19" s="54"/>
      <c r="P19" s="54"/>
      <c r="Q19" s="54"/>
      <c r="R19" s="54"/>
      <c r="S19" s="54"/>
      <c r="T19" s="54">
        <f>'2'!P17</f>
        <v>3.0724149999999999</v>
      </c>
      <c r="U19" s="54"/>
      <c r="V19" s="54"/>
      <c r="W19" s="54"/>
      <c r="X19" s="54"/>
      <c r="Y19" s="54"/>
      <c r="Z19" s="54"/>
      <c r="AA19" s="54">
        <f>'2'!Q17</f>
        <v>3.9194541666666667</v>
      </c>
      <c r="AB19" s="54"/>
      <c r="AC19" s="54"/>
      <c r="AD19" s="54"/>
      <c r="AE19" s="54"/>
      <c r="AF19" s="54"/>
      <c r="AG19" s="54"/>
      <c r="AH19" s="54">
        <f>'2'!R17</f>
        <v>4.2452341666666662</v>
      </c>
      <c r="AI19" s="54"/>
      <c r="AJ19" s="54"/>
      <c r="AK19" s="54"/>
      <c r="AL19" s="54"/>
      <c r="AM19" s="54"/>
      <c r="AN19" s="72">
        <f t="shared" ref="AN19:AN21" si="7">SUM(E19,L19,S19,Z19,AG19)</f>
        <v>0</v>
      </c>
      <c r="AO19" s="72">
        <f t="shared" ref="AO19:AO21" si="8">SUM(F19,M19,T19,AA19,AH19)</f>
        <v>14.598124166666667</v>
      </c>
      <c r="AP19" s="72">
        <f t="shared" ref="AP19:AP21" si="9">SUM(G19,N19,U19,AB19,AI19)</f>
        <v>0</v>
      </c>
      <c r="AQ19" s="72">
        <f t="shared" ref="AQ19:AQ21" si="10">SUM(H19,O19,V19,AC19,AJ19)</f>
        <v>0</v>
      </c>
      <c r="AR19" s="72">
        <f t="shared" ref="AR19:AR21" si="11">SUM(I19,P19,W19,AD19,AK19)</f>
        <v>0</v>
      </c>
      <c r="AS19" s="72">
        <f t="shared" ref="AS19:AS21" si="12">SUM(J19,Q19,X19,AE19,AL19)</f>
        <v>0</v>
      </c>
      <c r="AT19" s="72">
        <f t="shared" ref="AT19:AT21" si="13">SUM(K19,R19,Y19,AF19,AM19)</f>
        <v>0</v>
      </c>
    </row>
    <row r="20" spans="1:46" s="11" customFormat="1" ht="60" x14ac:dyDescent="0.25">
      <c r="A20" s="4" t="s">
        <v>128</v>
      </c>
      <c r="B20" s="33" t="str">
        <f>'2'!B18</f>
        <v>«Интеллектуальная система учета электрической энергии
 потребителей АО «ЮТЭК» на территории г.Радужный, п.г.т.Новоаганск, село Варъёган на 2021-2025 г.г.» 
(обеспечение сбора данных со счётчиков – расходы на связь)</v>
      </c>
      <c r="C20" s="79" t="str">
        <f>'2'!C18</f>
        <v>К_ЮТЭК-ХМАО-04</v>
      </c>
      <c r="D20" s="54"/>
      <c r="E20" s="54"/>
      <c r="F20" s="54">
        <f>'2'!N18</f>
        <v>1.1147199999999999</v>
      </c>
      <c r="G20" s="54"/>
      <c r="H20" s="54"/>
      <c r="I20" s="54"/>
      <c r="J20" s="54"/>
      <c r="K20" s="54"/>
      <c r="L20" s="54"/>
      <c r="M20" s="54">
        <v>1.59</v>
      </c>
      <c r="N20" s="54"/>
      <c r="O20" s="54"/>
      <c r="P20" s="54"/>
      <c r="Q20" s="54"/>
      <c r="R20" s="54"/>
      <c r="S20" s="54"/>
      <c r="T20" s="54">
        <f>'2'!P18</f>
        <v>2.4885191666666668</v>
      </c>
      <c r="U20" s="54"/>
      <c r="V20" s="54"/>
      <c r="W20" s="54"/>
      <c r="X20" s="54"/>
      <c r="Y20" s="54"/>
      <c r="Z20" s="54"/>
      <c r="AA20" s="54">
        <f>'2'!Q18</f>
        <v>2.9158491666666668</v>
      </c>
      <c r="AB20" s="54"/>
      <c r="AC20" s="54"/>
      <c r="AD20" s="54"/>
      <c r="AE20" s="54"/>
      <c r="AF20" s="54"/>
      <c r="AG20" s="54"/>
      <c r="AH20" s="54">
        <f>'2'!R18</f>
        <v>3.241001666666667</v>
      </c>
      <c r="AI20" s="54"/>
      <c r="AJ20" s="54"/>
      <c r="AK20" s="54"/>
      <c r="AL20" s="54"/>
      <c r="AM20" s="54"/>
      <c r="AN20" s="72">
        <f t="shared" si="7"/>
        <v>0</v>
      </c>
      <c r="AO20" s="72">
        <f t="shared" si="8"/>
        <v>11.35009</v>
      </c>
      <c r="AP20" s="72">
        <f t="shared" si="9"/>
        <v>0</v>
      </c>
      <c r="AQ20" s="72">
        <f t="shared" si="10"/>
        <v>0</v>
      </c>
      <c r="AR20" s="72">
        <f t="shared" si="11"/>
        <v>0</v>
      </c>
      <c r="AS20" s="72">
        <f t="shared" si="12"/>
        <v>0</v>
      </c>
      <c r="AT20" s="72">
        <f t="shared" si="13"/>
        <v>0</v>
      </c>
    </row>
    <row r="21" spans="1:46" s="11" customFormat="1" x14ac:dyDescent="0.25">
      <c r="A21" s="2" t="s">
        <v>116</v>
      </c>
      <c r="B21" s="76" t="s">
        <v>154</v>
      </c>
      <c r="C21" s="3"/>
      <c r="D21" s="54"/>
      <c r="E21" s="54">
        <f>SUM(E17:E20)</f>
        <v>0</v>
      </c>
      <c r="F21" s="54">
        <f>SUM(F17:F20)</f>
        <v>19.3569</v>
      </c>
      <c r="G21" s="54">
        <f>SUM(G17:G20)</f>
        <v>0</v>
      </c>
      <c r="H21" s="54">
        <f>SUM(H17:H20)</f>
        <v>0</v>
      </c>
      <c r="I21" s="54">
        <f>SUM(I17:I20)</f>
        <v>0</v>
      </c>
      <c r="J21" s="54">
        <f>SUM(J17:J20)</f>
        <v>0</v>
      </c>
      <c r="K21" s="54">
        <f>SUM(K17:K20)</f>
        <v>0</v>
      </c>
      <c r="L21" s="54">
        <f>SUM(L17:L20)</f>
        <v>0</v>
      </c>
      <c r="M21" s="54">
        <f>SUM(M17:M20)</f>
        <v>3.6140541666666666</v>
      </c>
      <c r="N21" s="54">
        <f>SUM(N17:N20)</f>
        <v>0</v>
      </c>
      <c r="O21" s="54">
        <f>SUM(O17:O20)</f>
        <v>0</v>
      </c>
      <c r="P21" s="54">
        <f>SUM(P17:P20)</f>
        <v>0</v>
      </c>
      <c r="Q21" s="54">
        <f>SUM(Q17:Q20)</f>
        <v>0</v>
      </c>
      <c r="R21" s="54">
        <f>SUM(R17:R20)</f>
        <v>0</v>
      </c>
      <c r="S21" s="54">
        <f>SUM(S17:S20)</f>
        <v>0</v>
      </c>
      <c r="T21" s="54">
        <f>SUM(T17:T20)</f>
        <v>5.5609341666666667</v>
      </c>
      <c r="U21" s="54">
        <f>SUM(U17:U20)</f>
        <v>0</v>
      </c>
      <c r="V21" s="54">
        <f>SUM(V17:V20)</f>
        <v>0</v>
      </c>
      <c r="W21" s="54">
        <f>SUM(W17:W20)</f>
        <v>0</v>
      </c>
      <c r="X21" s="54">
        <f>SUM(X17:X20)</f>
        <v>0</v>
      </c>
      <c r="Y21" s="54">
        <f>SUM(Y17:Y20)</f>
        <v>0</v>
      </c>
      <c r="Z21" s="54">
        <f>SUM(Z17:Z20)</f>
        <v>0</v>
      </c>
      <c r="AA21" s="54">
        <f>SUM(AA17:AA20)</f>
        <v>6.835303333333334</v>
      </c>
      <c r="AB21" s="54">
        <f>SUM(AB17:AB20)</f>
        <v>0</v>
      </c>
      <c r="AC21" s="54">
        <f>SUM(AC17:AC20)</f>
        <v>0</v>
      </c>
      <c r="AD21" s="54">
        <f>SUM(AD17:AD20)</f>
        <v>0</v>
      </c>
      <c r="AE21" s="54">
        <f>SUM(AE17:AE20)</f>
        <v>0</v>
      </c>
      <c r="AF21" s="54">
        <f>SUM(AF17:AF20)</f>
        <v>0</v>
      </c>
      <c r="AG21" s="54">
        <f>SUM(AG17:AG20)</f>
        <v>0</v>
      </c>
      <c r="AH21" s="54">
        <f>SUM(AH17:AH20)</f>
        <v>7.4862358333333336</v>
      </c>
      <c r="AI21" s="54">
        <f>SUM(AI17:AI20)</f>
        <v>0</v>
      </c>
      <c r="AJ21" s="54">
        <f>SUM(AJ17:AJ20)</f>
        <v>0</v>
      </c>
      <c r="AK21" s="54">
        <f>SUM(AK17:AK20)</f>
        <v>0</v>
      </c>
      <c r="AL21" s="54">
        <f>SUM(AL17:AL20)</f>
        <v>0</v>
      </c>
      <c r="AM21" s="54">
        <f>SUM(AM17:AM20)</f>
        <v>0</v>
      </c>
      <c r="AN21" s="72">
        <f t="shared" si="7"/>
        <v>0</v>
      </c>
      <c r="AO21" s="72">
        <f t="shared" si="8"/>
        <v>42.853427499999995</v>
      </c>
      <c r="AP21" s="72">
        <f t="shared" si="9"/>
        <v>0</v>
      </c>
      <c r="AQ21" s="72">
        <f t="shared" si="10"/>
        <v>0</v>
      </c>
      <c r="AR21" s="72">
        <f t="shared" si="11"/>
        <v>0</v>
      </c>
      <c r="AS21" s="72">
        <f t="shared" si="12"/>
        <v>0</v>
      </c>
      <c r="AT21" s="72">
        <f t="shared" si="13"/>
        <v>0</v>
      </c>
    </row>
  </sheetData>
  <mergeCells count="31">
    <mergeCell ref="E11:AT11"/>
    <mergeCell ref="AO14:AT14"/>
    <mergeCell ref="M14:R14"/>
    <mergeCell ref="T14:Y14"/>
    <mergeCell ref="AA14:AF14"/>
    <mergeCell ref="AN12:AT12"/>
    <mergeCell ref="AN13:AT13"/>
    <mergeCell ref="Z12:AF12"/>
    <mergeCell ref="AG12:AM12"/>
    <mergeCell ref="S13:Y13"/>
    <mergeCell ref="E13:K13"/>
    <mergeCell ref="L13:R13"/>
    <mergeCell ref="A10:AT10"/>
    <mergeCell ref="A11:A15"/>
    <mergeCell ref="B11:B15"/>
    <mergeCell ref="C11:C15"/>
    <mergeCell ref="D11:D13"/>
    <mergeCell ref="Z13:AF13"/>
    <mergeCell ref="AG13:AM13"/>
    <mergeCell ref="D14:D15"/>
    <mergeCell ref="F14:K14"/>
    <mergeCell ref="AH14:AM14"/>
    <mergeCell ref="E12:K12"/>
    <mergeCell ref="L12:R12"/>
    <mergeCell ref="S12:Y12"/>
    <mergeCell ref="A5:K5"/>
    <mergeCell ref="A7:K7"/>
    <mergeCell ref="A8:K8"/>
    <mergeCell ref="A4:AT4"/>
    <mergeCell ref="A6:AT6"/>
    <mergeCell ref="A9:AT9"/>
  </mergeCells>
  <pageMargins left="0.70866141732283472" right="0.70866141732283472" top="0.74803149606299213" bottom="0.74803149606299213" header="0.31496062992125984" footer="0.31496062992125984"/>
  <pageSetup paperSize="8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BO21"/>
  <sheetViews>
    <sheetView view="pageBreakPreview" zoomScale="40" zoomScaleNormal="40" zoomScaleSheetLayoutView="40" workbookViewId="0">
      <selection activeCell="D18" sqref="D18"/>
    </sheetView>
  </sheetViews>
  <sheetFormatPr defaultColWidth="9" defaultRowHeight="15.75" x14ac:dyDescent="0.25"/>
  <cols>
    <col min="1" max="1" width="11.625" style="1" customWidth="1"/>
    <col min="2" max="2" width="31.5" style="35" customWidth="1"/>
    <col min="3" max="3" width="23" style="16" customWidth="1"/>
    <col min="4" max="4" width="16.125" style="16" customWidth="1"/>
    <col min="5" max="5" width="9" style="11" bestFit="1" customWidth="1"/>
    <col min="6" max="10" width="7.125" style="11" bestFit="1" customWidth="1"/>
    <col min="11" max="11" width="13.25" style="11" customWidth="1"/>
    <col min="12" max="12" width="9" style="11" bestFit="1" customWidth="1"/>
    <col min="13" max="17" width="7.125" style="11" bestFit="1" customWidth="1"/>
    <col min="18" max="18" width="16.375" style="11" customWidth="1"/>
    <col min="19" max="19" width="8" style="11" bestFit="1" customWidth="1"/>
    <col min="20" max="24" width="7.125" style="11" bestFit="1" customWidth="1"/>
    <col min="25" max="25" width="16.125" style="11" customWidth="1"/>
    <col min="26" max="26" width="10.125" style="11" bestFit="1" customWidth="1"/>
    <col min="27" max="31" width="7.125" style="16" bestFit="1" customWidth="1"/>
    <col min="32" max="32" width="15.25" style="1" customWidth="1"/>
    <col min="33" max="33" width="9" style="16" bestFit="1" customWidth="1"/>
    <col min="34" max="37" width="5" style="16" bestFit="1" customWidth="1"/>
    <col min="38" max="38" width="7.375" style="16" customWidth="1"/>
    <col min="39" max="39" width="3.5" style="1" customWidth="1"/>
    <col min="40" max="40" width="5.75" style="1" customWidth="1"/>
    <col min="41" max="41" width="16.125" style="1" customWidth="1"/>
    <col min="42" max="42" width="21.25" style="1" hidden="1" customWidth="1"/>
    <col min="43" max="43" width="12.625" style="1" hidden="1" customWidth="1"/>
    <col min="44" max="44" width="22.375" style="1" hidden="1" customWidth="1"/>
    <col min="45" max="45" width="10.875" style="1" hidden="1" customWidth="1"/>
    <col min="46" max="46" width="17.375" style="1" hidden="1" customWidth="1"/>
    <col min="47" max="48" width="4.125" style="1" hidden="1" customWidth="1"/>
    <col min="49" max="49" width="3.75" style="1" hidden="1" customWidth="1"/>
    <col min="50" max="50" width="3.875" style="1" hidden="1" customWidth="1"/>
    <col min="51" max="51" width="4.5" style="1" hidden="1" customWidth="1"/>
    <col min="52" max="52" width="5" style="1" hidden="1" customWidth="1"/>
    <col min="53" max="53" width="5.5" style="1" hidden="1" customWidth="1"/>
    <col min="54" max="54" width="5.75" style="1" hidden="1" customWidth="1"/>
    <col min="55" max="55" width="5.5" style="1" hidden="1" customWidth="1"/>
    <col min="56" max="57" width="5" style="1" hidden="1" customWidth="1"/>
    <col min="58" max="58" width="12.875" style="1" hidden="1" customWidth="1"/>
    <col min="59" max="61" width="5" style="1" hidden="1" customWidth="1"/>
    <col min="62" max="68" width="5" style="1" customWidth="1"/>
    <col min="69" max="16384" width="9" style="1"/>
  </cols>
  <sheetData>
    <row r="1" spans="1:67" ht="18.75" x14ac:dyDescent="0.25">
      <c r="AA1" s="36"/>
      <c r="AB1" s="36"/>
      <c r="AC1" s="36"/>
      <c r="AL1" s="37" t="s">
        <v>256</v>
      </c>
    </row>
    <row r="2" spans="1:67" ht="18.75" x14ac:dyDescent="0.3">
      <c r="AA2" s="36"/>
      <c r="AB2" s="36"/>
      <c r="AC2" s="36"/>
      <c r="AL2" s="38"/>
    </row>
    <row r="3" spans="1:67" ht="18.75" x14ac:dyDescent="0.3">
      <c r="AA3" s="36"/>
      <c r="AB3" s="36"/>
      <c r="AC3" s="36"/>
      <c r="AL3" s="38"/>
    </row>
    <row r="4" spans="1:67" s="5" customFormat="1" ht="18.75" x14ac:dyDescent="0.3">
      <c r="A4" s="144" t="s">
        <v>97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</row>
    <row r="5" spans="1:67" s="5" customFormat="1" ht="18.75" x14ac:dyDescent="0.3">
      <c r="A5" s="145" t="s">
        <v>257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</row>
    <row r="6" spans="1:67" s="5" customFormat="1" x14ac:dyDescent="0.25">
      <c r="A6" s="56"/>
      <c r="B6" s="64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6"/>
      <c r="AG6" s="58"/>
      <c r="AH6" s="58"/>
      <c r="AI6" s="58"/>
      <c r="AJ6" s="58"/>
      <c r="AK6" s="58"/>
      <c r="AL6" s="58"/>
    </row>
    <row r="7" spans="1:67" s="5" customFormat="1" ht="18.75" x14ac:dyDescent="0.25">
      <c r="A7" s="119" t="s">
        <v>258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</row>
    <row r="8" spans="1:67" s="5" customFormat="1" x14ac:dyDescent="0.25">
      <c r="A8" s="120" t="s">
        <v>166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</row>
    <row r="9" spans="1:67" s="5" customFormat="1" x14ac:dyDescent="0.25">
      <c r="A9" s="50"/>
      <c r="B9" s="31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0"/>
      <c r="AG9" s="59"/>
      <c r="AH9" s="59"/>
      <c r="AI9" s="59"/>
      <c r="AJ9" s="59"/>
      <c r="AK9" s="59"/>
      <c r="AL9" s="59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</row>
    <row r="10" spans="1:67" s="5" customFormat="1" x14ac:dyDescent="0.25">
      <c r="A10" s="114" t="s">
        <v>259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4"/>
      <c r="P10" s="114"/>
      <c r="Q10" s="114"/>
      <c r="R10" s="114"/>
      <c r="S10" s="114"/>
      <c r="T10" s="114"/>
      <c r="U10" s="114"/>
      <c r="V10" s="114"/>
      <c r="W10" s="114"/>
      <c r="X10" s="114"/>
      <c r="Y10" s="114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</row>
    <row r="11" spans="1:67" s="5" customFormat="1" x14ac:dyDescent="0.25">
      <c r="A11" s="146"/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65"/>
      <c r="AN11" s="65"/>
      <c r="AO11" s="65"/>
      <c r="AP11" s="65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</row>
    <row r="12" spans="1:67" s="5" customFormat="1" ht="19.5" customHeight="1" x14ac:dyDescent="0.25">
      <c r="A12" s="147" t="s">
        <v>11</v>
      </c>
      <c r="B12" s="150" t="s">
        <v>7</v>
      </c>
      <c r="C12" s="136" t="s">
        <v>0</v>
      </c>
      <c r="D12" s="142" t="s">
        <v>161</v>
      </c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51"/>
      <c r="AN12" s="51"/>
      <c r="AO12" s="51"/>
      <c r="AP12" s="51"/>
    </row>
    <row r="13" spans="1:67" s="5" customFormat="1" ht="43.5" customHeight="1" x14ac:dyDescent="0.25">
      <c r="A13" s="148"/>
      <c r="B13" s="150"/>
      <c r="C13" s="136"/>
      <c r="D13" s="138" t="s">
        <v>98</v>
      </c>
      <c r="E13" s="138"/>
      <c r="F13" s="138"/>
      <c r="G13" s="138"/>
      <c r="H13" s="138"/>
      <c r="I13" s="138"/>
      <c r="J13" s="138"/>
      <c r="K13" s="138" t="s">
        <v>99</v>
      </c>
      <c r="L13" s="138"/>
      <c r="M13" s="138"/>
      <c r="N13" s="138"/>
      <c r="O13" s="138"/>
      <c r="P13" s="138"/>
      <c r="Q13" s="138"/>
      <c r="R13" s="138" t="s">
        <v>100</v>
      </c>
      <c r="S13" s="138"/>
      <c r="T13" s="138"/>
      <c r="U13" s="138"/>
      <c r="V13" s="138"/>
      <c r="W13" s="138"/>
      <c r="X13" s="138"/>
      <c r="Y13" s="142" t="s">
        <v>101</v>
      </c>
      <c r="Z13" s="142"/>
      <c r="AA13" s="142"/>
      <c r="AB13" s="142"/>
      <c r="AC13" s="142"/>
      <c r="AD13" s="142"/>
      <c r="AE13" s="142"/>
      <c r="AF13" s="143" t="s">
        <v>160</v>
      </c>
      <c r="AG13" s="143"/>
      <c r="AH13" s="143"/>
      <c r="AI13" s="143"/>
      <c r="AJ13" s="143"/>
      <c r="AK13" s="143"/>
      <c r="AL13" s="143"/>
      <c r="AM13" s="51"/>
      <c r="AN13" s="51"/>
      <c r="AO13" s="51"/>
      <c r="AP13" s="51"/>
    </row>
    <row r="14" spans="1:67" s="5" customFormat="1" ht="43.5" customHeight="1" x14ac:dyDescent="0.25">
      <c r="A14" s="148"/>
      <c r="B14" s="150"/>
      <c r="C14" s="136"/>
      <c r="D14" s="60" t="s">
        <v>30</v>
      </c>
      <c r="E14" s="138" t="s">
        <v>31</v>
      </c>
      <c r="F14" s="138"/>
      <c r="G14" s="138"/>
      <c r="H14" s="138"/>
      <c r="I14" s="138"/>
      <c r="J14" s="138"/>
      <c r="K14" s="60" t="s">
        <v>30</v>
      </c>
      <c r="L14" s="136" t="s">
        <v>31</v>
      </c>
      <c r="M14" s="136"/>
      <c r="N14" s="136"/>
      <c r="O14" s="136"/>
      <c r="P14" s="136"/>
      <c r="Q14" s="136"/>
      <c r="R14" s="60" t="s">
        <v>30</v>
      </c>
      <c r="S14" s="136" t="s">
        <v>31</v>
      </c>
      <c r="T14" s="136"/>
      <c r="U14" s="136"/>
      <c r="V14" s="136"/>
      <c r="W14" s="136"/>
      <c r="X14" s="136"/>
      <c r="Y14" s="60" t="s">
        <v>30</v>
      </c>
      <c r="Z14" s="136" t="s">
        <v>31</v>
      </c>
      <c r="AA14" s="136"/>
      <c r="AB14" s="136"/>
      <c r="AC14" s="136"/>
      <c r="AD14" s="136"/>
      <c r="AE14" s="136"/>
      <c r="AF14" s="63" t="s">
        <v>30</v>
      </c>
      <c r="AG14" s="136" t="s">
        <v>31</v>
      </c>
      <c r="AH14" s="136"/>
      <c r="AI14" s="136"/>
      <c r="AJ14" s="136"/>
      <c r="AK14" s="136"/>
      <c r="AL14" s="136"/>
    </row>
    <row r="15" spans="1:67" s="5" customFormat="1" ht="117.75" customHeight="1" x14ac:dyDescent="0.25">
      <c r="A15" s="149"/>
      <c r="B15" s="150"/>
      <c r="C15" s="136"/>
      <c r="D15" s="12" t="s">
        <v>32</v>
      </c>
      <c r="E15" s="12" t="s">
        <v>32</v>
      </c>
      <c r="F15" s="23" t="s">
        <v>33</v>
      </c>
      <c r="G15" s="23" t="s">
        <v>34</v>
      </c>
      <c r="H15" s="23" t="s">
        <v>35</v>
      </c>
      <c r="I15" s="23" t="s">
        <v>36</v>
      </c>
      <c r="J15" s="23" t="s">
        <v>37</v>
      </c>
      <c r="K15" s="12" t="s">
        <v>32</v>
      </c>
      <c r="L15" s="12" t="s">
        <v>32</v>
      </c>
      <c r="M15" s="23" t="s">
        <v>33</v>
      </c>
      <c r="N15" s="23" t="s">
        <v>34</v>
      </c>
      <c r="O15" s="23" t="s">
        <v>35</v>
      </c>
      <c r="P15" s="23" t="s">
        <v>36</v>
      </c>
      <c r="Q15" s="23" t="s">
        <v>37</v>
      </c>
      <c r="R15" s="12" t="s">
        <v>32</v>
      </c>
      <c r="S15" s="12" t="s">
        <v>32</v>
      </c>
      <c r="T15" s="23" t="s">
        <v>33</v>
      </c>
      <c r="U15" s="23" t="s">
        <v>34</v>
      </c>
      <c r="V15" s="23" t="s">
        <v>35</v>
      </c>
      <c r="W15" s="23" t="s">
        <v>36</v>
      </c>
      <c r="X15" s="23" t="s">
        <v>37</v>
      </c>
      <c r="Y15" s="12" t="s">
        <v>32</v>
      </c>
      <c r="Z15" s="12" t="s">
        <v>32</v>
      </c>
      <c r="AA15" s="23" t="s">
        <v>33</v>
      </c>
      <c r="AB15" s="23" t="s">
        <v>34</v>
      </c>
      <c r="AC15" s="23" t="s">
        <v>35</v>
      </c>
      <c r="AD15" s="23" t="s">
        <v>36</v>
      </c>
      <c r="AE15" s="23" t="s">
        <v>37</v>
      </c>
      <c r="AF15" s="53" t="s">
        <v>32</v>
      </c>
      <c r="AG15" s="12" t="s">
        <v>32</v>
      </c>
      <c r="AH15" s="23" t="s">
        <v>33</v>
      </c>
      <c r="AI15" s="23" t="s">
        <v>34</v>
      </c>
      <c r="AJ15" s="23" t="s">
        <v>35</v>
      </c>
      <c r="AK15" s="23" t="s">
        <v>36</v>
      </c>
      <c r="AL15" s="23" t="s">
        <v>37</v>
      </c>
    </row>
    <row r="16" spans="1:67" s="5" customFormat="1" x14ac:dyDescent="0.25">
      <c r="A16" s="62">
        <v>1</v>
      </c>
      <c r="B16" s="67">
        <v>2</v>
      </c>
      <c r="C16" s="69">
        <v>3</v>
      </c>
      <c r="D16" s="61" t="s">
        <v>67</v>
      </c>
      <c r="E16" s="61" t="s">
        <v>68</v>
      </c>
      <c r="F16" s="61" t="s">
        <v>69</v>
      </c>
      <c r="G16" s="61" t="s">
        <v>70</v>
      </c>
      <c r="H16" s="61" t="s">
        <v>71</v>
      </c>
      <c r="I16" s="61" t="s">
        <v>72</v>
      </c>
      <c r="J16" s="61" t="s">
        <v>95</v>
      </c>
      <c r="K16" s="61" t="s">
        <v>73</v>
      </c>
      <c r="L16" s="61" t="s">
        <v>74</v>
      </c>
      <c r="M16" s="61" t="s">
        <v>75</v>
      </c>
      <c r="N16" s="61" t="s">
        <v>76</v>
      </c>
      <c r="O16" s="61" t="s">
        <v>77</v>
      </c>
      <c r="P16" s="61" t="s">
        <v>78</v>
      </c>
      <c r="Q16" s="61" t="s">
        <v>96</v>
      </c>
      <c r="R16" s="61" t="s">
        <v>102</v>
      </c>
      <c r="S16" s="61" t="s">
        <v>103</v>
      </c>
      <c r="T16" s="61" t="s">
        <v>104</v>
      </c>
      <c r="U16" s="61" t="s">
        <v>105</v>
      </c>
      <c r="V16" s="61" t="s">
        <v>106</v>
      </c>
      <c r="W16" s="61" t="s">
        <v>107</v>
      </c>
      <c r="X16" s="61" t="s">
        <v>108</v>
      </c>
      <c r="Y16" s="61" t="s">
        <v>109</v>
      </c>
      <c r="Z16" s="61" t="s">
        <v>110</v>
      </c>
      <c r="AA16" s="61" t="s">
        <v>111</v>
      </c>
      <c r="AB16" s="61" t="s">
        <v>112</v>
      </c>
      <c r="AC16" s="61" t="s">
        <v>113</v>
      </c>
      <c r="AD16" s="61" t="s">
        <v>114</v>
      </c>
      <c r="AE16" s="61" t="s">
        <v>115</v>
      </c>
      <c r="AF16" s="25" t="s">
        <v>116</v>
      </c>
      <c r="AG16" s="61" t="s">
        <v>79</v>
      </c>
      <c r="AH16" s="61" t="s">
        <v>117</v>
      </c>
      <c r="AI16" s="61" t="s">
        <v>118</v>
      </c>
      <c r="AJ16" s="61" t="s">
        <v>66</v>
      </c>
      <c r="AK16" s="61" t="s">
        <v>119</v>
      </c>
      <c r="AL16" s="61" t="s">
        <v>120</v>
      </c>
    </row>
    <row r="17" spans="1:38" s="6" customFormat="1" ht="135" x14ac:dyDescent="0.25">
      <c r="A17" s="39">
        <v>1</v>
      </c>
      <c r="B17" s="33" t="str">
        <f>'3'!B17</f>
        <v>«Интеллектуальная система учета электрической энергии
 потребителей АО «ЮТЭК» на территории г. Радужный, п.г.т.Новоаганск, село Варъёган на 2021-2025 г.г.» 
(приобретение, монтаж и настройка оборудования, установка программного обеспечения)</v>
      </c>
      <c r="C17" s="69" t="str">
        <f>'3'!C17</f>
        <v>K_ЮТЭК-ХМАО-01</v>
      </c>
      <c r="D17" s="74"/>
      <c r="E17" s="78"/>
      <c r="F17" s="74"/>
      <c r="G17" s="74"/>
      <c r="H17" s="74"/>
      <c r="I17" s="74"/>
      <c r="J17" s="74"/>
      <c r="K17" s="74"/>
      <c r="L17" s="74">
        <f>13.033296/1.2+0.701421/1.2+2.664537/1.2</f>
        <v>13.666045000000002</v>
      </c>
      <c r="M17" s="74"/>
      <c r="N17" s="74"/>
      <c r="O17" s="74"/>
      <c r="P17" s="74"/>
      <c r="Q17" s="74"/>
      <c r="R17" s="74"/>
      <c r="S17" s="74">
        <f>0.218134/1.2</f>
        <v>0.18177833333333335</v>
      </c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46">
        <f>SUM(D17,K17,R17,Y17)</f>
        <v>0</v>
      </c>
      <c r="AG17" s="100">
        <f>SUM(E17,L17,S17,Z17)</f>
        <v>13.847823333333336</v>
      </c>
      <c r="AH17" s="46">
        <f t="shared" ref="AH17:AL17" si="0">SUM(F17,M17,T17,AA17)</f>
        <v>0</v>
      </c>
      <c r="AI17" s="46">
        <f t="shared" si="0"/>
        <v>0</v>
      </c>
      <c r="AJ17" s="46">
        <f t="shared" si="0"/>
        <v>0</v>
      </c>
      <c r="AK17" s="46">
        <f t="shared" si="0"/>
        <v>0</v>
      </c>
      <c r="AL17" s="46">
        <f t="shared" si="0"/>
        <v>0</v>
      </c>
    </row>
    <row r="18" spans="1:38" s="6" customFormat="1" ht="120" x14ac:dyDescent="0.25">
      <c r="A18" s="39">
        <v>2</v>
      </c>
      <c r="B18" s="33" t="str">
        <f>'3'!B18</f>
        <v>«Интеллектуальная система учета электрической энергии
 потребителей АО «ЮТЭК» на территории г. Радужный, п.г.т.Новоаганск, село Варъёган на 2021-2025 г.г.»
(приобретение программного обеспечения и его эксплуатация)</v>
      </c>
      <c r="C18" s="69" t="str">
        <f>'3'!C18</f>
        <v>K_ЮТЭК-ХМАО-02</v>
      </c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>
        <v>2.8980000000000001</v>
      </c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46"/>
      <c r="AG18" s="100">
        <f>SUM(E18,L18,S18,Z18)</f>
        <v>2.8980000000000001</v>
      </c>
      <c r="AH18" s="46">
        <f t="shared" ref="AH18" si="1">SUM(F18,M18,T18,AA18)</f>
        <v>0</v>
      </c>
      <c r="AI18" s="46">
        <f t="shared" ref="AI18" si="2">SUM(G18,N18,U18,AB18)</f>
        <v>0</v>
      </c>
      <c r="AJ18" s="46">
        <f t="shared" ref="AJ18" si="3">SUM(H18,O18,V18,AC18)</f>
        <v>0</v>
      </c>
      <c r="AK18" s="46">
        <f t="shared" ref="AK18" si="4">SUM(I18,P18,W18,AD18)</f>
        <v>0</v>
      </c>
      <c r="AL18" s="46">
        <f t="shared" ref="AL18" si="5">SUM(J18,Q18,X18,AE18)</f>
        <v>0</v>
      </c>
    </row>
    <row r="19" spans="1:38" s="6" customFormat="1" ht="105" x14ac:dyDescent="0.25">
      <c r="A19" s="39">
        <v>3</v>
      </c>
      <c r="B19" s="33" t="str">
        <f>'3'!B19</f>
        <v>«Интеллектуальная система учета электрической энергии
 потребителей АО «ЮТЭК» на территории г.Радужный, п.г.т.Новоаганск, село Варъёган на 2021-2025 г.г.» 
(обслуживание ИСУЭЭ)</v>
      </c>
      <c r="C19" s="69" t="str">
        <f>'3'!C19</f>
        <v>К_ЮТЭК-ХМАО-03</v>
      </c>
      <c r="D19" s="74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>
        <f>1.795628/1.2</f>
        <v>1.4963566666666668</v>
      </c>
      <c r="AA19" s="105"/>
      <c r="AB19" s="105"/>
      <c r="AC19" s="105"/>
      <c r="AD19" s="105"/>
      <c r="AE19" s="105"/>
      <c r="AF19" s="106">
        <f t="shared" ref="AF19:AF21" si="6">SUM(D19,K19,R19,Y19)</f>
        <v>0</v>
      </c>
      <c r="AG19" s="107">
        <f t="shared" ref="AG19:AG20" si="7">SUM(E19,L19,S19,Z19)</f>
        <v>1.4963566666666668</v>
      </c>
      <c r="AH19" s="46">
        <f t="shared" ref="AH19:AH20" si="8">SUM(F19,M19,T19,AA19)</f>
        <v>0</v>
      </c>
      <c r="AI19" s="46">
        <f t="shared" ref="AI19:AI20" si="9">SUM(G19,N19,U19,AB19)</f>
        <v>0</v>
      </c>
      <c r="AJ19" s="46">
        <f t="shared" ref="AJ19:AJ20" si="10">SUM(H19,O19,V19,AC19)</f>
        <v>0</v>
      </c>
      <c r="AK19" s="46">
        <f t="shared" ref="AK19:AK20" si="11">SUM(I19,P19,W19,AD19)</f>
        <v>0</v>
      </c>
      <c r="AL19" s="46">
        <f t="shared" ref="AL19:AL20" si="12">SUM(J19,Q19,X19,AE19)</f>
        <v>0</v>
      </c>
    </row>
    <row r="20" spans="1:38" s="6" customFormat="1" ht="120" x14ac:dyDescent="0.25">
      <c r="A20" s="39">
        <v>4</v>
      </c>
      <c r="B20" s="33" t="str">
        <f>'3'!B20</f>
        <v>«Интеллектуальная система учета электрической энергии
 потребителей АО «ЮТЭК» на территории г.Радужный, п.г.т.Новоаганск, село Варъёган на 2021-2025 г.г.» 
(обеспечение сбора данных со счётчиков – расходы на связь)</v>
      </c>
      <c r="C20" s="69" t="str">
        <f>'3'!C20</f>
        <v>К_ЮТЭК-ХМАО-04</v>
      </c>
      <c r="D20" s="74"/>
      <c r="E20" s="74"/>
      <c r="F20" s="74"/>
      <c r="G20" s="74"/>
      <c r="H20" s="74"/>
      <c r="I20" s="74"/>
      <c r="J20" s="74"/>
      <c r="K20" s="74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>
        <v>1.1147199999999999</v>
      </c>
      <c r="AA20" s="74"/>
      <c r="AB20" s="74"/>
      <c r="AC20" s="74"/>
      <c r="AD20" s="74"/>
      <c r="AE20" s="74"/>
      <c r="AF20" s="46">
        <f t="shared" si="6"/>
        <v>0</v>
      </c>
      <c r="AG20" s="100">
        <f t="shared" si="7"/>
        <v>1.1147199999999999</v>
      </c>
      <c r="AH20" s="46">
        <f t="shared" si="8"/>
        <v>0</v>
      </c>
      <c r="AI20" s="46">
        <f t="shared" si="9"/>
        <v>0</v>
      </c>
      <c r="AJ20" s="46">
        <f t="shared" si="10"/>
        <v>0</v>
      </c>
      <c r="AK20" s="46">
        <f t="shared" si="11"/>
        <v>0</v>
      </c>
      <c r="AL20" s="46">
        <f t="shared" si="12"/>
        <v>0</v>
      </c>
    </row>
    <row r="21" spans="1:38" s="6" customFormat="1" ht="28.5" x14ac:dyDescent="0.25">
      <c r="A21" s="39">
        <v>5</v>
      </c>
      <c r="B21" s="76" t="s">
        <v>154</v>
      </c>
      <c r="C21" s="26"/>
      <c r="D21" s="26">
        <f>SUM(D17:D20)</f>
        <v>0</v>
      </c>
      <c r="E21" s="26">
        <f>SUM(E17:E20)</f>
        <v>0</v>
      </c>
      <c r="F21" s="26">
        <f>SUM(F17:F20)</f>
        <v>0</v>
      </c>
      <c r="G21" s="26">
        <f>SUM(G17:G20)</f>
        <v>0</v>
      </c>
      <c r="H21" s="26">
        <f>SUM(H17:H20)</f>
        <v>0</v>
      </c>
      <c r="I21" s="26">
        <f>SUM(I17:I20)</f>
        <v>0</v>
      </c>
      <c r="J21" s="26">
        <f>SUM(J17:J20)</f>
        <v>0</v>
      </c>
      <c r="K21" s="26">
        <f>SUM(K17:K20)</f>
        <v>0</v>
      </c>
      <c r="L21" s="26">
        <f>SUM(L17:L20)</f>
        <v>13.666045000000002</v>
      </c>
      <c r="M21" s="26">
        <f>SUM(M17:M20)</f>
        <v>0</v>
      </c>
      <c r="N21" s="26">
        <f>SUM(N17:N20)</f>
        <v>0</v>
      </c>
      <c r="O21" s="26">
        <f>SUM(O17:O20)</f>
        <v>0</v>
      </c>
      <c r="P21" s="26">
        <f>SUM(P17:P20)</f>
        <v>0</v>
      </c>
      <c r="Q21" s="26">
        <f>SUM(Q17:Q20)</f>
        <v>0</v>
      </c>
      <c r="R21" s="26">
        <f>SUM(R17:R20)</f>
        <v>0</v>
      </c>
      <c r="S21" s="26">
        <f>SUM(S17:S20)</f>
        <v>3.0797783333333335</v>
      </c>
      <c r="T21" s="26">
        <f>SUM(T17:T20)</f>
        <v>0</v>
      </c>
      <c r="U21" s="26">
        <f>SUM(U17:U20)</f>
        <v>0</v>
      </c>
      <c r="V21" s="26">
        <f>SUM(V17:V20)</f>
        <v>0</v>
      </c>
      <c r="W21" s="26">
        <f>SUM(W17:W20)</f>
        <v>0</v>
      </c>
      <c r="X21" s="26">
        <f>SUM(X17:X20)</f>
        <v>0</v>
      </c>
      <c r="Y21" s="26">
        <f>SUM(Y17:Y20)</f>
        <v>0</v>
      </c>
      <c r="Z21" s="26">
        <f>SUM(Z17:Z20)</f>
        <v>2.6110766666666665</v>
      </c>
      <c r="AA21" s="26">
        <f>SUM(AA17:AA20)</f>
        <v>0</v>
      </c>
      <c r="AB21" s="26">
        <f>SUM(AB17:AB20)</f>
        <v>0</v>
      </c>
      <c r="AC21" s="26">
        <f>SUM(AC17:AC20)</f>
        <v>0</v>
      </c>
      <c r="AD21" s="26">
        <f>SUM(AD17:AD20)</f>
        <v>0</v>
      </c>
      <c r="AE21" s="26">
        <f>SUM(AE17:AE20)</f>
        <v>0</v>
      </c>
      <c r="AF21" s="47">
        <f t="shared" si="6"/>
        <v>0</v>
      </c>
      <c r="AG21" s="101">
        <f t="shared" ref="AG21" si="13">SUM(E21,L21,S21,Z21)</f>
        <v>19.3569</v>
      </c>
      <c r="AH21" s="47">
        <f t="shared" ref="AH21" si="14">SUM(F21,M21,T21,AA21)</f>
        <v>0</v>
      </c>
      <c r="AI21" s="47">
        <f t="shared" ref="AI21" si="15">SUM(G21,N21,U21,AB21)</f>
        <v>0</v>
      </c>
      <c r="AJ21" s="47">
        <f t="shared" ref="AJ21" si="16">SUM(H21,O21,V21,AC21)</f>
        <v>0</v>
      </c>
      <c r="AK21" s="47">
        <f t="shared" ref="AK21" si="17">SUM(I21,P21,W21,AD21)</f>
        <v>0</v>
      </c>
      <c r="AL21" s="47">
        <f t="shared" ref="AL21" si="18">SUM(J21,Q21,X21,AE21)</f>
        <v>0</v>
      </c>
    </row>
  </sheetData>
  <mergeCells count="20">
    <mergeCell ref="A4:AL4"/>
    <mergeCell ref="A5:AL5"/>
    <mergeCell ref="A7:AL7"/>
    <mergeCell ref="A8:AL8"/>
    <mergeCell ref="A10:AL10"/>
    <mergeCell ref="A11:AL11"/>
    <mergeCell ref="A12:A15"/>
    <mergeCell ref="B12:B15"/>
    <mergeCell ref="C12:C15"/>
    <mergeCell ref="D12:AL12"/>
    <mergeCell ref="D13:J13"/>
    <mergeCell ref="K13:Q13"/>
    <mergeCell ref="R13:X13"/>
    <mergeCell ref="Y13:AE13"/>
    <mergeCell ref="AF13:AL13"/>
    <mergeCell ref="E14:J14"/>
    <mergeCell ref="L14:Q14"/>
    <mergeCell ref="S14:X14"/>
    <mergeCell ref="Z14:AE14"/>
    <mergeCell ref="AG14:AL14"/>
  </mergeCells>
  <pageMargins left="0.70866141732283472" right="0.70866141732283472" top="0.74803149606299213" bottom="0.74803149606299213" header="0.31496062992125984" footer="0.31496062992125984"/>
  <pageSetup paperSize="8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view="pageBreakPreview" zoomScale="60" zoomScaleNormal="85" workbookViewId="0">
      <selection activeCell="D41" sqref="D41"/>
    </sheetView>
  </sheetViews>
  <sheetFormatPr defaultRowHeight="15.75" x14ac:dyDescent="0.25"/>
  <cols>
    <col min="1" max="1" width="11.875" style="85" bestFit="1" customWidth="1"/>
    <col min="2" max="2" width="41.625" style="83" customWidth="1"/>
    <col min="3" max="3" width="12.5" style="83" customWidth="1"/>
    <col min="4" max="4" width="13.125" style="83" customWidth="1"/>
    <col min="5" max="5" width="11.625" style="83" customWidth="1"/>
    <col min="6" max="6" width="14" style="83" customWidth="1"/>
    <col min="7" max="7" width="11.75" style="83" customWidth="1"/>
    <col min="8" max="8" width="14" style="83" customWidth="1"/>
    <col min="9" max="16384" width="9" style="83"/>
  </cols>
  <sheetData>
    <row r="1" spans="1:8" x14ac:dyDescent="0.25">
      <c r="H1" s="158" t="s">
        <v>260</v>
      </c>
    </row>
    <row r="3" spans="1:8" ht="18.75" x14ac:dyDescent="0.3">
      <c r="A3" s="144" t="s">
        <v>164</v>
      </c>
      <c r="B3" s="144"/>
      <c r="C3" s="144"/>
      <c r="D3" s="144"/>
      <c r="E3" s="144"/>
      <c r="F3" s="144"/>
      <c r="G3" s="144"/>
      <c r="H3" s="144"/>
    </row>
    <row r="4" spans="1:8" ht="18.75" x14ac:dyDescent="0.3">
      <c r="A4" s="153" t="s">
        <v>165</v>
      </c>
      <c r="B4" s="153"/>
      <c r="C4" s="153"/>
      <c r="D4" s="153"/>
      <c r="E4" s="153"/>
      <c r="F4" s="153"/>
      <c r="G4" s="153"/>
      <c r="H4" s="153"/>
    </row>
    <row r="5" spans="1:8" ht="18.75" x14ac:dyDescent="0.3">
      <c r="A5" s="84"/>
      <c r="B5" s="84"/>
      <c r="C5" s="84"/>
      <c r="D5" s="84"/>
      <c r="E5" s="84"/>
      <c r="F5" s="84"/>
      <c r="G5" s="84"/>
      <c r="H5" s="84"/>
    </row>
    <row r="6" spans="1:8" x14ac:dyDescent="0.25">
      <c r="B6" s="154" t="s">
        <v>231</v>
      </c>
      <c r="C6" s="154"/>
      <c r="D6" s="154"/>
      <c r="E6" s="154"/>
      <c r="F6" s="154"/>
      <c r="G6" s="154"/>
      <c r="H6" s="85"/>
    </row>
    <row r="7" spans="1:8" x14ac:dyDescent="0.25">
      <c r="B7" s="155" t="s">
        <v>166</v>
      </c>
      <c r="C7" s="155"/>
      <c r="D7" s="155"/>
      <c r="E7" s="155"/>
      <c r="F7" s="155"/>
      <c r="G7" s="155"/>
      <c r="H7" s="85"/>
    </row>
    <row r="9" spans="1:8" x14ac:dyDescent="0.25">
      <c r="H9" s="83" t="s">
        <v>167</v>
      </c>
    </row>
    <row r="10" spans="1:8" x14ac:dyDescent="0.25">
      <c r="A10" s="151" t="s">
        <v>168</v>
      </c>
      <c r="B10" s="156" t="s">
        <v>169</v>
      </c>
      <c r="C10" s="86" t="s">
        <v>155</v>
      </c>
      <c r="D10" s="86" t="s">
        <v>156</v>
      </c>
      <c r="E10" s="86" t="s">
        <v>157</v>
      </c>
      <c r="F10" s="86" t="s">
        <v>158</v>
      </c>
      <c r="G10" s="86" t="s">
        <v>170</v>
      </c>
      <c r="H10" s="86" t="s">
        <v>171</v>
      </c>
    </row>
    <row r="11" spans="1:8" x14ac:dyDescent="0.25">
      <c r="A11" s="151"/>
      <c r="B11" s="156"/>
      <c r="C11" s="151" t="s">
        <v>3</v>
      </c>
      <c r="D11" s="151" t="str">
        <f>C11</f>
        <v>План</v>
      </c>
      <c r="E11" s="151" t="str">
        <f>D11</f>
        <v>План</v>
      </c>
      <c r="F11" s="151" t="str">
        <f>E11</f>
        <v>План</v>
      </c>
      <c r="G11" s="151" t="str">
        <f>F11</f>
        <v>План</v>
      </c>
      <c r="H11" s="151" t="s">
        <v>3</v>
      </c>
    </row>
    <row r="12" spans="1:8" x14ac:dyDescent="0.25">
      <c r="A12" s="151"/>
      <c r="B12" s="156"/>
      <c r="C12" s="151"/>
      <c r="D12" s="151"/>
      <c r="E12" s="151"/>
      <c r="F12" s="151"/>
      <c r="G12" s="151"/>
      <c r="H12" s="151"/>
    </row>
    <row r="13" spans="1:8" s="85" customFormat="1" x14ac:dyDescent="0.25">
      <c r="A13" s="86">
        <v>1</v>
      </c>
      <c r="B13" s="86">
        <v>2</v>
      </c>
      <c r="C13" s="86">
        <v>3</v>
      </c>
      <c r="D13" s="86">
        <v>4</v>
      </c>
      <c r="E13" s="86">
        <f>D13+1</f>
        <v>5</v>
      </c>
      <c r="F13" s="86">
        <f t="shared" ref="F13:H13" si="0">E13+1</f>
        <v>6</v>
      </c>
      <c r="G13" s="86">
        <f t="shared" si="0"/>
        <v>7</v>
      </c>
      <c r="H13" s="86">
        <f t="shared" si="0"/>
        <v>8</v>
      </c>
    </row>
    <row r="14" spans="1:8" x14ac:dyDescent="0.25">
      <c r="A14" s="152" t="s">
        <v>172</v>
      </c>
      <c r="B14" s="152"/>
      <c r="C14" s="87">
        <f>C15</f>
        <v>19.3569</v>
      </c>
      <c r="D14" s="87">
        <f>D15</f>
        <v>3.60989</v>
      </c>
      <c r="E14" s="87">
        <f t="shared" ref="E14:G15" si="1">E15</f>
        <v>5.5609341666666667</v>
      </c>
      <c r="F14" s="87">
        <f t="shared" si="1"/>
        <v>6.835303333333334</v>
      </c>
      <c r="G14" s="87">
        <f>G15</f>
        <v>7.4862358333333336</v>
      </c>
      <c r="H14" s="87">
        <f>C14+D14+E14+F14+G14</f>
        <v>42.849263333333333</v>
      </c>
    </row>
    <row r="15" spans="1:8" x14ac:dyDescent="0.25">
      <c r="A15" s="88" t="s">
        <v>173</v>
      </c>
      <c r="B15" s="89" t="s">
        <v>174</v>
      </c>
      <c r="C15" s="87">
        <f>C16</f>
        <v>19.3569</v>
      </c>
      <c r="D15" s="87">
        <f t="shared" ref="D15" si="2">D16</f>
        <v>3.60989</v>
      </c>
      <c r="E15" s="87">
        <f t="shared" si="1"/>
        <v>5.5609341666666667</v>
      </c>
      <c r="F15" s="87">
        <f t="shared" si="1"/>
        <v>6.835303333333334</v>
      </c>
      <c r="G15" s="87">
        <f t="shared" si="1"/>
        <v>7.4862358333333336</v>
      </c>
      <c r="H15" s="87">
        <v>127.37583333333335</v>
      </c>
    </row>
    <row r="16" spans="1:8" ht="31.5" x14ac:dyDescent="0.25">
      <c r="A16" s="88" t="s">
        <v>175</v>
      </c>
      <c r="B16" s="89" t="s">
        <v>176</v>
      </c>
      <c r="C16" s="87">
        <f>C17</f>
        <v>19.3569</v>
      </c>
      <c r="D16" s="87">
        <f t="shared" ref="D16:G17" si="3">D17</f>
        <v>3.60989</v>
      </c>
      <c r="E16" s="87">
        <f t="shared" si="3"/>
        <v>5.5609341666666667</v>
      </c>
      <c r="F16" s="87">
        <f t="shared" si="3"/>
        <v>6.835303333333334</v>
      </c>
      <c r="G16" s="87">
        <f t="shared" si="3"/>
        <v>7.4862358333333336</v>
      </c>
      <c r="H16" s="87">
        <f t="shared" ref="H16:H18" si="4">C16+D16+E16+F16+G16</f>
        <v>42.849263333333333</v>
      </c>
    </row>
    <row r="17" spans="1:8" ht="31.5" x14ac:dyDescent="0.25">
      <c r="A17" s="88" t="s">
        <v>177</v>
      </c>
      <c r="B17" s="90" t="s">
        <v>178</v>
      </c>
      <c r="C17" s="91">
        <f>C18</f>
        <v>19.3569</v>
      </c>
      <c r="D17" s="91">
        <f t="shared" si="3"/>
        <v>3.60989</v>
      </c>
      <c r="E17" s="91">
        <f t="shared" si="3"/>
        <v>5.5609341666666667</v>
      </c>
      <c r="F17" s="91">
        <f t="shared" si="3"/>
        <v>6.835303333333334</v>
      </c>
      <c r="G17" s="91">
        <f t="shared" si="3"/>
        <v>7.4862358333333336</v>
      </c>
      <c r="H17" s="91">
        <f t="shared" si="4"/>
        <v>42.849263333333333</v>
      </c>
    </row>
    <row r="18" spans="1:8" ht="31.5" x14ac:dyDescent="0.25">
      <c r="A18" s="92" t="s">
        <v>179</v>
      </c>
      <c r="B18" s="93" t="s">
        <v>180</v>
      </c>
      <c r="C18" s="91">
        <f>'2'!N19</f>
        <v>19.3569</v>
      </c>
      <c r="D18" s="91">
        <f>'2'!O19</f>
        <v>3.60989</v>
      </c>
      <c r="E18" s="91">
        <f>'2'!P19</f>
        <v>5.5609341666666667</v>
      </c>
      <c r="F18" s="91">
        <f>'2'!Q19</f>
        <v>6.835303333333334</v>
      </c>
      <c r="G18" s="91">
        <f>'2'!R19</f>
        <v>7.4862358333333336</v>
      </c>
      <c r="H18" s="91">
        <f t="shared" si="4"/>
        <v>42.849263333333333</v>
      </c>
    </row>
    <row r="19" spans="1:8" ht="47.25" x14ac:dyDescent="0.25">
      <c r="A19" s="88" t="s">
        <v>181</v>
      </c>
      <c r="B19" s="94" t="s">
        <v>182</v>
      </c>
      <c r="C19" s="95"/>
      <c r="D19" s="95"/>
      <c r="E19" s="95"/>
      <c r="F19" s="95"/>
      <c r="G19" s="95"/>
      <c r="H19" s="88"/>
    </row>
    <row r="20" spans="1:8" ht="31.5" x14ac:dyDescent="0.25">
      <c r="A20" s="88" t="s">
        <v>183</v>
      </c>
      <c r="B20" s="94" t="s">
        <v>184</v>
      </c>
      <c r="C20" s="96"/>
      <c r="D20" s="97"/>
      <c r="E20" s="97"/>
      <c r="F20" s="97"/>
      <c r="G20" s="97"/>
      <c r="H20" s="96"/>
    </row>
    <row r="21" spans="1:8" ht="47.25" x14ac:dyDescent="0.25">
      <c r="A21" s="88" t="s">
        <v>185</v>
      </c>
      <c r="B21" s="93" t="s">
        <v>186</v>
      </c>
      <c r="C21" s="98"/>
      <c r="D21" s="98"/>
      <c r="E21" s="98"/>
      <c r="F21" s="98"/>
      <c r="G21" s="98"/>
      <c r="H21" s="96"/>
    </row>
    <row r="22" spans="1:8" ht="31.5" x14ac:dyDescent="0.25">
      <c r="A22" s="88" t="s">
        <v>187</v>
      </c>
      <c r="B22" s="93" t="s">
        <v>188</v>
      </c>
      <c r="C22" s="98"/>
      <c r="D22" s="98"/>
      <c r="E22" s="98"/>
      <c r="F22" s="98"/>
      <c r="G22" s="98"/>
      <c r="H22" s="96"/>
    </row>
    <row r="23" spans="1:8" x14ac:dyDescent="0.25">
      <c r="A23" s="88" t="s">
        <v>189</v>
      </c>
      <c r="B23" s="94" t="s">
        <v>190</v>
      </c>
      <c r="C23" s="98"/>
      <c r="D23" s="98"/>
      <c r="E23" s="98"/>
      <c r="F23" s="98"/>
      <c r="G23" s="98"/>
      <c r="H23" s="96"/>
    </row>
    <row r="24" spans="1:8" ht="31.5" x14ac:dyDescent="0.25">
      <c r="A24" s="86" t="s">
        <v>191</v>
      </c>
      <c r="B24" s="89" t="s">
        <v>192</v>
      </c>
      <c r="C24" s="86" t="s">
        <v>193</v>
      </c>
      <c r="D24" s="86" t="s">
        <v>193</v>
      </c>
      <c r="E24" s="86" t="s">
        <v>193</v>
      </c>
      <c r="F24" s="86" t="s">
        <v>193</v>
      </c>
      <c r="G24" s="86" t="s">
        <v>193</v>
      </c>
      <c r="H24" s="86" t="s">
        <v>193</v>
      </c>
    </row>
    <row r="25" spans="1:8" ht="31.5" x14ac:dyDescent="0.25">
      <c r="A25" s="88" t="s">
        <v>194</v>
      </c>
      <c r="B25" s="94" t="s">
        <v>195</v>
      </c>
      <c r="C25" s="97"/>
      <c r="D25" s="97"/>
      <c r="E25" s="97"/>
      <c r="F25" s="97"/>
      <c r="G25" s="97"/>
      <c r="H25" s="97"/>
    </row>
    <row r="26" spans="1:8" ht="31.5" x14ac:dyDescent="0.25">
      <c r="A26" s="88" t="s">
        <v>196</v>
      </c>
      <c r="B26" s="99" t="s">
        <v>180</v>
      </c>
      <c r="C26" s="97"/>
      <c r="D26" s="97"/>
      <c r="E26" s="97"/>
      <c r="F26" s="97"/>
      <c r="G26" s="97"/>
      <c r="H26" s="97"/>
    </row>
    <row r="27" spans="1:8" x14ac:dyDescent="0.25">
      <c r="A27" s="88" t="s">
        <v>197</v>
      </c>
      <c r="B27" s="93" t="s">
        <v>198</v>
      </c>
      <c r="C27" s="98"/>
      <c r="D27" s="98"/>
      <c r="E27" s="98"/>
      <c r="F27" s="98"/>
      <c r="G27" s="98"/>
      <c r="H27" s="96"/>
    </row>
    <row r="28" spans="1:8" ht="31.5" x14ac:dyDescent="0.25">
      <c r="A28" s="88" t="s">
        <v>199</v>
      </c>
      <c r="B28" s="93" t="s">
        <v>200</v>
      </c>
      <c r="C28" s="98"/>
      <c r="D28" s="98"/>
      <c r="E28" s="98"/>
      <c r="F28" s="98"/>
      <c r="G28" s="98"/>
      <c r="H28" s="96"/>
    </row>
    <row r="29" spans="1:8" x14ac:dyDescent="0.25">
      <c r="A29" s="88" t="s">
        <v>201</v>
      </c>
      <c r="B29" s="94" t="s">
        <v>202</v>
      </c>
      <c r="C29" s="98"/>
      <c r="D29" s="98"/>
      <c r="E29" s="98"/>
      <c r="F29" s="98"/>
      <c r="G29" s="98"/>
      <c r="H29" s="96"/>
    </row>
    <row r="30" spans="1:8" ht="31.5" x14ac:dyDescent="0.25">
      <c r="A30" s="88" t="s">
        <v>203</v>
      </c>
      <c r="B30" s="94" t="s">
        <v>204</v>
      </c>
      <c r="C30" s="98"/>
      <c r="D30" s="98"/>
      <c r="E30" s="98"/>
      <c r="F30" s="98"/>
      <c r="G30" s="98"/>
      <c r="H30" s="96"/>
    </row>
    <row r="31" spans="1:8" ht="31.5" x14ac:dyDescent="0.25">
      <c r="A31" s="88" t="s">
        <v>205</v>
      </c>
      <c r="B31" s="93" t="s">
        <v>206</v>
      </c>
      <c r="C31" s="98"/>
      <c r="D31" s="98"/>
      <c r="E31" s="98"/>
      <c r="F31" s="98"/>
      <c r="G31" s="98"/>
      <c r="H31" s="96"/>
    </row>
    <row r="32" spans="1:8" ht="31.5" x14ac:dyDescent="0.25">
      <c r="A32" s="88" t="s">
        <v>207</v>
      </c>
      <c r="B32" s="89" t="s">
        <v>208</v>
      </c>
      <c r="C32" s="88" t="s">
        <v>193</v>
      </c>
      <c r="D32" s="88" t="s">
        <v>193</v>
      </c>
      <c r="E32" s="88" t="str">
        <f>D32</f>
        <v>-</v>
      </c>
      <c r="F32" s="88" t="str">
        <f>E32</f>
        <v>-</v>
      </c>
      <c r="G32" s="88" t="s">
        <v>193</v>
      </c>
      <c r="H32" s="88" t="str">
        <f>G32</f>
        <v>-</v>
      </c>
    </row>
    <row r="33" spans="1:8" x14ac:dyDescent="0.25">
      <c r="A33" s="88" t="s">
        <v>209</v>
      </c>
      <c r="B33" s="99" t="s">
        <v>210</v>
      </c>
      <c r="C33" s="98"/>
      <c r="D33" s="98"/>
      <c r="E33" s="98"/>
      <c r="F33" s="98"/>
      <c r="G33" s="98"/>
      <c r="H33" s="96"/>
    </row>
    <row r="34" spans="1:8" x14ac:dyDescent="0.25">
      <c r="A34" s="88" t="s">
        <v>211</v>
      </c>
      <c r="B34" s="99" t="s">
        <v>212</v>
      </c>
      <c r="C34" s="98"/>
      <c r="D34" s="98"/>
      <c r="E34" s="98"/>
      <c r="F34" s="98"/>
      <c r="G34" s="98"/>
      <c r="H34" s="96"/>
    </row>
    <row r="35" spans="1:8" x14ac:dyDescent="0.25">
      <c r="A35" s="88" t="s">
        <v>213</v>
      </c>
      <c r="B35" s="99" t="s">
        <v>214</v>
      </c>
      <c r="C35" s="98"/>
      <c r="D35" s="98"/>
      <c r="E35" s="98"/>
      <c r="F35" s="98"/>
      <c r="G35" s="98"/>
      <c r="H35" s="96"/>
    </row>
    <row r="36" spans="1:8" x14ac:dyDescent="0.25">
      <c r="A36" s="88" t="s">
        <v>215</v>
      </c>
      <c r="B36" s="99" t="s">
        <v>216</v>
      </c>
      <c r="C36" s="98"/>
      <c r="D36" s="98"/>
      <c r="E36" s="98"/>
      <c r="F36" s="98"/>
      <c r="G36" s="98"/>
      <c r="H36" s="96"/>
    </row>
    <row r="37" spans="1:8" ht="31.5" x14ac:dyDescent="0.25">
      <c r="A37" s="88" t="s">
        <v>217</v>
      </c>
      <c r="B37" s="99" t="s">
        <v>218</v>
      </c>
      <c r="C37" s="98"/>
      <c r="D37" s="98"/>
      <c r="E37" s="98"/>
      <c r="F37" s="98"/>
      <c r="G37" s="98"/>
      <c r="H37" s="96"/>
    </row>
    <row r="38" spans="1:8" ht="31.5" x14ac:dyDescent="0.25">
      <c r="A38" s="88" t="s">
        <v>219</v>
      </c>
      <c r="B38" s="93" t="s">
        <v>220</v>
      </c>
      <c r="C38" s="98"/>
      <c r="D38" s="98"/>
      <c r="E38" s="98"/>
      <c r="F38" s="98"/>
      <c r="G38" s="98"/>
      <c r="H38" s="96"/>
    </row>
    <row r="39" spans="1:8" ht="47.25" x14ac:dyDescent="0.25">
      <c r="A39" s="88" t="s">
        <v>221</v>
      </c>
      <c r="B39" s="96" t="s">
        <v>222</v>
      </c>
      <c r="C39" s="98"/>
      <c r="D39" s="98"/>
      <c r="E39" s="98"/>
      <c r="F39" s="98"/>
      <c r="G39" s="98"/>
      <c r="H39" s="96"/>
    </row>
    <row r="40" spans="1:8" ht="47.25" x14ac:dyDescent="0.25">
      <c r="A40" s="88" t="s">
        <v>223</v>
      </c>
      <c r="B40" s="93" t="s">
        <v>224</v>
      </c>
      <c r="C40" s="98"/>
      <c r="D40" s="98"/>
      <c r="E40" s="98"/>
      <c r="F40" s="98"/>
      <c r="G40" s="98"/>
      <c r="H40" s="96"/>
    </row>
    <row r="41" spans="1:8" ht="63" x14ac:dyDescent="0.25">
      <c r="A41" s="88" t="s">
        <v>225</v>
      </c>
      <c r="B41" s="96" t="s">
        <v>226</v>
      </c>
      <c r="C41" s="98"/>
      <c r="D41" s="98"/>
      <c r="E41" s="98"/>
      <c r="F41" s="98"/>
      <c r="G41" s="98"/>
      <c r="H41" s="96"/>
    </row>
    <row r="42" spans="1:8" x14ac:dyDescent="0.25">
      <c r="A42" s="88" t="s">
        <v>227</v>
      </c>
      <c r="B42" s="99" t="s">
        <v>228</v>
      </c>
      <c r="C42" s="98"/>
      <c r="D42" s="98"/>
      <c r="E42" s="98"/>
      <c r="F42" s="98"/>
      <c r="G42" s="98"/>
      <c r="H42" s="96"/>
    </row>
    <row r="43" spans="1:8" ht="47.25" x14ac:dyDescent="0.25">
      <c r="A43" s="88" t="s">
        <v>229</v>
      </c>
      <c r="B43" s="99" t="s">
        <v>230</v>
      </c>
      <c r="C43" s="98"/>
      <c r="D43" s="98"/>
      <c r="E43" s="98"/>
      <c r="F43" s="98"/>
      <c r="G43" s="98"/>
      <c r="H43" s="96"/>
    </row>
  </sheetData>
  <mergeCells count="13">
    <mergeCell ref="G11:G12"/>
    <mergeCell ref="H11:H12"/>
    <mergeCell ref="A14:B14"/>
    <mergeCell ref="A3:H3"/>
    <mergeCell ref="A4:H4"/>
    <mergeCell ref="B6:G6"/>
    <mergeCell ref="B7:G7"/>
    <mergeCell ref="A10:A12"/>
    <mergeCell ref="B10:B12"/>
    <mergeCell ref="C11:C12"/>
    <mergeCell ref="D11:D12"/>
    <mergeCell ref="E11:E12"/>
    <mergeCell ref="F11:F12"/>
  </mergeCells>
  <pageMargins left="0.7" right="0.7" top="0.75" bottom="0.75" header="0.3" footer="0.3"/>
  <pageSetup paperSize="9" scale="89" orientation="landscape" r:id="rId1"/>
  <rowBreaks count="1" manualBreakCount="1">
    <brk id="24" max="7" man="1"/>
  </rowBreaks>
  <colBreaks count="1" manualBreakCount="1">
    <brk id="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B4823E-9473-4FC2-BD0B-EA01BFAAF4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B5D33F7-13A4-4385-AD6F-65352E83B36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e86b4f3-af7f-457d-9594-a05f1006dc5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51B1A4D-6488-44C5-9888-F19EC8818D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7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'3'!Заголовки_для_печати</vt:lpstr>
      <vt:lpstr>'4'!Заголовки_для_печати</vt:lpstr>
      <vt:lpstr>'1'!Область_печати</vt:lpstr>
      <vt:lpstr>'2'!Область_печати</vt:lpstr>
      <vt:lpstr>'3'!Область_печати</vt:lpstr>
      <vt:lpstr>'4'!Область_печати</vt:lpstr>
      <vt:lpstr>'5'!Область_печати</vt:lpstr>
    </vt:vector>
  </TitlesOfParts>
  <Company>Datanium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Sentinel</cp:lastModifiedBy>
  <cp:lastPrinted>2017-03-17T05:38:40Z</cp:lastPrinted>
  <dcterms:created xsi:type="dcterms:W3CDTF">2009-07-27T10:10:26Z</dcterms:created>
  <dcterms:modified xsi:type="dcterms:W3CDTF">2020-10-01T07:43:06Z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</Properties>
</file>